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120" activeTab="4"/>
  </bookViews>
  <sheets>
    <sheet name="IS" sheetId="1" r:id="rId1"/>
    <sheet name="BS" sheetId="2" r:id="rId2"/>
    <sheet name="StmtEquity" sheetId="3" r:id="rId3"/>
    <sheet name="Cashflow" sheetId="4" r:id="rId4"/>
    <sheet name="Notes" sheetId="5" r:id="rId5"/>
  </sheets>
  <definedNames>
    <definedName name="_xlnm.Print_Area" localSheetId="1">'BS'!$A$1:$G$57</definedName>
    <definedName name="_xlnm.Print_Area" localSheetId="3">'Cashflow'!$A$1:$G$57</definedName>
    <definedName name="_xlnm.Print_Area" localSheetId="0">'IS'!$A$1:$H$57</definedName>
    <definedName name="_xlnm.Print_Area" localSheetId="4">'Notes'!$A$1:$I$308</definedName>
    <definedName name="_xlnm.Print_Area" localSheetId="2">'StmtEquity'!$A$1:$I$42</definedName>
    <definedName name="_xlnm.Print_Titles" localSheetId="4">'Notes'!$1:$10</definedName>
    <definedName name="Z_28F6F374_7E4D_446F_88FB_2FD91EF83ACB_.wvu.PrintArea" localSheetId="1" hidden="1">'BS'!$A$1:$G$57</definedName>
    <definedName name="Z_28F6F374_7E4D_446F_88FB_2FD91EF83ACB_.wvu.PrintArea" localSheetId="3" hidden="1">'Cashflow'!$A$1:$G$57</definedName>
    <definedName name="Z_28F6F374_7E4D_446F_88FB_2FD91EF83ACB_.wvu.PrintArea" localSheetId="0" hidden="1">'IS'!$A$1:$H$57</definedName>
    <definedName name="Z_28F6F374_7E4D_446F_88FB_2FD91EF83ACB_.wvu.PrintArea" localSheetId="4" hidden="1">'Notes'!$A$1:$I$308</definedName>
    <definedName name="Z_28F6F374_7E4D_446F_88FB_2FD91EF83ACB_.wvu.PrintArea" localSheetId="2" hidden="1">'StmtEquity'!$A$1:$I$42</definedName>
    <definedName name="Z_28F6F374_7E4D_446F_88FB_2FD91EF83ACB_.wvu.PrintTitles" localSheetId="4" hidden="1">'Notes'!$1:$10</definedName>
    <definedName name="Z_28F6F374_7E4D_446F_88FB_2FD91EF83ACB_.wvu.Rows" localSheetId="4" hidden="1">'Notes'!$80:$80,'Notes'!$114:$114,'Notes'!$197:$198</definedName>
    <definedName name="Z_4A8FD03B_6E7F_4533_8729_80E27C979CC1_.wvu.PrintArea" localSheetId="1" hidden="1">'BS'!$A$1:$G$57</definedName>
    <definedName name="Z_4A8FD03B_6E7F_4533_8729_80E27C979CC1_.wvu.PrintArea" localSheetId="3" hidden="1">'Cashflow'!$A$1:$G$57</definedName>
    <definedName name="Z_4A8FD03B_6E7F_4533_8729_80E27C979CC1_.wvu.PrintArea" localSheetId="0" hidden="1">'IS'!$A$1:$H$57</definedName>
    <definedName name="Z_4A8FD03B_6E7F_4533_8729_80E27C979CC1_.wvu.PrintArea" localSheetId="4" hidden="1">'Notes'!$A$1:$I$308</definedName>
    <definedName name="Z_4A8FD03B_6E7F_4533_8729_80E27C979CC1_.wvu.PrintArea" localSheetId="2" hidden="1">'StmtEquity'!$A$1:$I$42</definedName>
    <definedName name="Z_4A8FD03B_6E7F_4533_8729_80E27C979CC1_.wvu.PrintTitles" localSheetId="4" hidden="1">'Notes'!$1:$10</definedName>
    <definedName name="Z_4A8FD03B_6E7F_4533_8729_80E27C979CC1_.wvu.Rows" localSheetId="4" hidden="1">'Notes'!$80:$80,'Notes'!$114:$114,'Notes'!$197:$198</definedName>
    <definedName name="Z_A8B54640_FFD9_11DB_8A9D_0050BA4FD6BC_.wvu.PrintArea" localSheetId="1" hidden="1">'BS'!$A$1:$G$57</definedName>
    <definedName name="Z_A8B54640_FFD9_11DB_8A9D_0050BA4FD6BC_.wvu.PrintArea" localSheetId="3" hidden="1">'Cashflow'!$A$1:$G$57</definedName>
    <definedName name="Z_A8B54640_FFD9_11DB_8A9D_0050BA4FD6BC_.wvu.PrintArea" localSheetId="0" hidden="1">'IS'!$A$1:$H$57</definedName>
    <definedName name="Z_A8B54640_FFD9_11DB_8A9D_0050BA4FD6BC_.wvu.PrintArea" localSheetId="4" hidden="1">'Notes'!$A$1:$I$308</definedName>
    <definedName name="Z_A8B54640_FFD9_11DB_8A9D_0050BA4FD6BC_.wvu.PrintArea" localSheetId="2" hidden="1">'StmtEquity'!$A$1:$I$42</definedName>
    <definedName name="Z_A8B54640_FFD9_11DB_8A9D_0050BA4FD6BC_.wvu.PrintTitles" localSheetId="4" hidden="1">'Notes'!$1:$10</definedName>
    <definedName name="Z_A8B54640_FFD9_11DB_8A9D_0050BA4FD6BC_.wvu.Rows" localSheetId="4" hidden="1">'Notes'!$80:$80,'Notes'!$114:$114,'Notes'!$197:$198</definedName>
    <definedName name="Z_BBBEB020_0239_11DC_945D_000C6E32893D_.wvu.PrintArea" localSheetId="1" hidden="1">'BS'!$A$1:$G$57</definedName>
    <definedName name="Z_BBBEB020_0239_11DC_945D_000C6E32893D_.wvu.PrintArea" localSheetId="3" hidden="1">'Cashflow'!$A$1:$G$57</definedName>
    <definedName name="Z_BBBEB020_0239_11DC_945D_000C6E32893D_.wvu.PrintArea" localSheetId="0" hidden="1">'IS'!$A$1:$H$57</definedName>
    <definedName name="Z_BBBEB020_0239_11DC_945D_000C6E32893D_.wvu.PrintArea" localSheetId="4" hidden="1">'Notes'!$A$1:$I$308</definedName>
    <definedName name="Z_BBBEB020_0239_11DC_945D_000C6E32893D_.wvu.PrintArea" localSheetId="2" hidden="1">'StmtEquity'!$A$1:$I$42</definedName>
    <definedName name="Z_BBBEB020_0239_11DC_945D_000C6E32893D_.wvu.PrintTitles" localSheetId="4" hidden="1">'Notes'!$1:$10</definedName>
    <definedName name="Z_BBBEB020_0239_11DC_945D_000C6E32893D_.wvu.Rows" localSheetId="4" hidden="1">'Notes'!$80:$80,'Notes'!$114:$114,'Notes'!$197:$198</definedName>
  </definedNames>
  <calcPr fullCalcOnLoad="1"/>
</workbook>
</file>

<file path=xl/sharedStrings.xml><?xml version="1.0" encoding="utf-8"?>
<sst xmlns="http://schemas.openxmlformats.org/spreadsheetml/2006/main" count="466" uniqueCount="306">
  <si>
    <t>6 Months ended</t>
  </si>
  <si>
    <t>6 months ended</t>
  </si>
  <si>
    <t>In line with the revenue recorded, the Group recorded a profit before taxation ("PBT") of RM4.29 million and a profit after taxation ("PAT") of RM3.91 million for the current quarter.  For the 6 months ended 31 March 2007, the Group registered revenue of RM42.74 million, giving rise to a PBT of RM7.71 million and a PAT of RM6.95 million.</t>
  </si>
  <si>
    <t>During the second quarter of the financial year ending 30 September 2007, the Company issued a total of 205,000  new ordinary shares to the eligible employees of the Group (Year to-date: 1,822,000) pursuant to the ESOS implemented on 14 July 2006.</t>
  </si>
  <si>
    <t>Lower overheads arising from the higher level of utilisation of production capacity during the current quarter for operation of the new factory ; and</t>
  </si>
  <si>
    <t>Gradual improvement of the learning curve by the mandrel production staff  for operation of the newly installed semi-automated mandrel production lines at the new factory.</t>
  </si>
  <si>
    <t>As at 31 March 2007, the Group does not have any outstanding borrowings.</t>
  </si>
  <si>
    <t>An interim tax exempt dividend of 3.6 sen on 84,022,010 ordinary shares of RM0.50 each in respect of the financial year ending 30 September 2007 amounting to RM3,024,792 was paid on 15 March 2007.</t>
  </si>
  <si>
    <t>The Directors do not recommend any payment of dividend for the current quarter.</t>
  </si>
  <si>
    <t>There were no corporate proposals announced as at 9 May 2007.</t>
  </si>
  <si>
    <t>at 9/05/2007</t>
  </si>
  <si>
    <t>The public issue of 17,098,400 new ordinary shares of RM0.50 each in the Company at an issue price of RM1.00 ("Public Issue") had all been fully subscribed on its closing date on 5 July 2006 and the entire share capital of 82,200,010 ordinary shares were listed on the Second Board of Bursa Malaysia Securities Berhad on 18 July 2006.  The Company raised a total gross proceeds of RM17,098,400 from the Public Issue  and the utilisation of proceeds as at 9 May 2007 (the latest practicable date not earlier than seven (7) days from the date of issue of this report) are as follows:</t>
  </si>
  <si>
    <t>(i)</t>
  </si>
  <si>
    <t>(ii)</t>
  </si>
  <si>
    <t>Listing/share issue expenses</t>
  </si>
  <si>
    <t>Payment of listing/share issue expenses</t>
  </si>
  <si>
    <t>Variation</t>
  </si>
  <si>
    <t xml:space="preserve">The adoption of FRS 101, 102, 108, 110, 116, 121, 124, 127, 132, 133 and 136 does not have significant financial impact on the Group. The principal effects of the changes in accounting policies resulting from the adoption of the new/revised FRSs are discussed below:
</t>
  </si>
  <si>
    <t>(a)  FRS 2: Share-based Payment</t>
  </si>
  <si>
    <t>`</t>
  </si>
  <si>
    <t>(Restated)</t>
  </si>
  <si>
    <t>Prepaid lease payments</t>
  </si>
  <si>
    <t>Capital reserve</t>
  </si>
  <si>
    <t>Reserve on</t>
  </si>
  <si>
    <t>Reserve</t>
  </si>
  <si>
    <t>Consolidation</t>
  </si>
  <si>
    <t>Profits</t>
  </si>
  <si>
    <t>Effects of adopting FRS 3</t>
  </si>
  <si>
    <t xml:space="preserve">Issued pursuant to employees' share options </t>
  </si>
  <si>
    <t>scheme ("ESOS")</t>
  </si>
  <si>
    <t>Share based payment under ESOS</t>
  </si>
  <si>
    <t>ended</t>
  </si>
  <si>
    <t>Staff costs under ESOS</t>
  </si>
  <si>
    <t>(b)  FRS 3: Business Combinations</t>
  </si>
  <si>
    <t>(c)  FRS 117: Leases</t>
  </si>
  <si>
    <t>Comparatives</t>
  </si>
  <si>
    <t>(d)</t>
  </si>
  <si>
    <t>Retained profit</t>
  </si>
  <si>
    <t>Stated</t>
  </si>
  <si>
    <t>RM '000</t>
  </si>
  <si>
    <t>FRS 2</t>
  </si>
  <si>
    <t>Note 2(a)</t>
  </si>
  <si>
    <t>FRS 117</t>
  </si>
  <si>
    <t>Note 2(c)</t>
  </si>
  <si>
    <t>Restated</t>
  </si>
  <si>
    <t>As at 30 September 2006</t>
  </si>
  <si>
    <t>Reserve on consolidation</t>
  </si>
  <si>
    <t>Previously</t>
  </si>
  <si>
    <t>A 1(a)</t>
  </si>
  <si>
    <t>A 1(b)</t>
  </si>
  <si>
    <t>A 1(c)</t>
  </si>
  <si>
    <t>A 1(a), (b)</t>
  </si>
  <si>
    <t>&lt;-----Distributable-----&gt;</t>
  </si>
  <si>
    <t>As at</t>
  </si>
  <si>
    <t>Preceding</t>
  </si>
  <si>
    <t>%</t>
  </si>
  <si>
    <t>The deferred tax liabilities arose from accelerated capital allowances over depreciation of qualifying plant and equipment. The effective tax rate for the period presented above is lower than the statutory tax rate principally due to the pioneer status incentive granted to WHSB, a wholly-owned subsidiary of the Company.  The said pioneer status granted is for a period of five (5) years commencing from 6 June 2005 to 5 June 2010.</t>
  </si>
  <si>
    <t>INDIVIDUAL QUARTER</t>
  </si>
  <si>
    <t>CUMULATIVE QUARTER</t>
  </si>
  <si>
    <t>Current</t>
  </si>
  <si>
    <t>RM'000</t>
  </si>
  <si>
    <t>Revenue</t>
  </si>
  <si>
    <t>Basic earnings per share (sen)</t>
  </si>
  <si>
    <t>(The figures have not been audited)</t>
  </si>
  <si>
    <t>Gross profit</t>
  </si>
  <si>
    <t>Administrative expenses</t>
  </si>
  <si>
    <t>Finance costs</t>
  </si>
  <si>
    <t>Profit before taxation</t>
  </si>
  <si>
    <t>Taxation</t>
  </si>
  <si>
    <t>Profit after taxation</t>
  </si>
  <si>
    <t>Note</t>
  </si>
  <si>
    <t>B5</t>
  </si>
  <si>
    <t>Note:</t>
  </si>
  <si>
    <t>Property, plant and equipment</t>
  </si>
  <si>
    <t>Trade receivables</t>
  </si>
  <si>
    <t>Cash and bank balances</t>
  </si>
  <si>
    <t>Trade payables</t>
  </si>
  <si>
    <t>Other payables and accruals</t>
  </si>
  <si>
    <t>Provision for taxation</t>
  </si>
  <si>
    <t>Share capital</t>
  </si>
  <si>
    <t>Retained profits</t>
  </si>
  <si>
    <t>Total</t>
  </si>
  <si>
    <t>Retained</t>
  </si>
  <si>
    <t>Share</t>
  </si>
  <si>
    <t>Capital</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</si>
  <si>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</si>
  <si>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</si>
  <si>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</si>
  <si>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</si>
  <si>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</si>
  <si>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</si>
  <si>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</si>
  <si>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</si>
  <si>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</si>
  <si>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</si>
  <si>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</si>
  <si>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</si>
  <si>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</si>
  <si>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</si>
  <si>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</si>
  <si>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</si>
  <si>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NET INCREASE IN CASH AND CASH EQUIVALENTS</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</si>
  <si>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</si>
  <si>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</si>
  <si>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</si>
  <si>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</si>
  <si>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</si>
  <si>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</si>
  <si>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</si>
  <si>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</si>
  <si>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Capital commitments</t>
  </si>
  <si>
    <t>Cash and cash equivalents</t>
  </si>
  <si>
    <t>B</t>
  </si>
  <si>
    <t>ADDITIONAL INFORMATION REQUIRED BY THE BURSA MALAYSIA SECURITIES BERHAD'S LISTING REQUIREMENTS</t>
  </si>
  <si>
    <t>Review of performance</t>
  </si>
  <si>
    <t>Variation of results against preceding quarter</t>
  </si>
  <si>
    <t>Prospects</t>
  </si>
  <si>
    <t>Variation of actual profit from forecast profit</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</si>
  <si>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</si>
  <si>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</si>
  <si>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</si>
  <si>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</si>
  <si>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ADDITIONAL INFORMATION REQUIRED BY THE BURSA MALAYSIA SECURITIES BERHAD'S LISTING REQUIREMENTS (Cont'd)</t>
  </si>
  <si>
    <t>Group's borrowings and debt securities</t>
  </si>
  <si>
    <t>Off balance sheet financial instruments</t>
  </si>
  <si>
    <t>Material litigation</t>
  </si>
  <si>
    <t>Earnings per share</t>
  </si>
  <si>
    <t>Weighted average number of shares in issue ('000)</t>
  </si>
  <si>
    <t>Save as disclosed below, there were no corporate proposals announced but not yet completed as at the date of this announcement:</t>
  </si>
  <si>
    <t>Authorisation for issue</t>
  </si>
  <si>
    <t xml:space="preserve"> </t>
  </si>
  <si>
    <t>N/A</t>
  </si>
  <si>
    <t>Cost of sales</t>
  </si>
  <si>
    <t>Selling and distribution expenses</t>
  </si>
  <si>
    <t>Inventories</t>
  </si>
  <si>
    <t>There were no unusual items affecting assets, liabilities, equity, net income or cash flows of the Group for the current quarter under review.</t>
  </si>
  <si>
    <t xml:space="preserve">Material events subsequent to the end of the quarter </t>
  </si>
  <si>
    <t>Income tax</t>
  </si>
  <si>
    <t>Deferred tax</t>
  </si>
  <si>
    <t>Earnings per share (sen):</t>
  </si>
  <si>
    <t>Basic</t>
  </si>
  <si>
    <t>Diluted</t>
  </si>
  <si>
    <t>There were no changes in estimates of amounts which have a material effect in the current quarter under review.</t>
  </si>
  <si>
    <t>Cash used in operations</t>
  </si>
  <si>
    <t>Net cash used in operating activities</t>
  </si>
  <si>
    <t>Net cash used in investing activities</t>
  </si>
  <si>
    <t xml:space="preserve">*     </t>
  </si>
  <si>
    <t>*</t>
  </si>
  <si>
    <t>There were no financial instruments with off balance sheet risk applicable to the Group as at the date of this announcement.</t>
  </si>
  <si>
    <t>WELLCALL HOLDINGS BERHAD (707346 - W)</t>
  </si>
  <si>
    <t>Cumulative</t>
  </si>
  <si>
    <t>Pre-acquisition profit</t>
  </si>
  <si>
    <t>Other investment</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</si>
  <si>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</si>
  <si>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</si>
  <si>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</si>
  <si>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</si>
  <si>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</si>
  <si>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</si>
  <si>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</si>
  <si>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</si>
  <si>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</si>
  <si>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</si>
  <si>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</si>
  <si>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</si>
  <si>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</si>
  <si>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</si>
  <si>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</si>
  <si>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</si>
  <si>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</si>
  <si>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</si>
  <si>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</si>
  <si>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 xml:space="preserve">Segmental information for the Group by geographical and business segment is presented as follows: </t>
  </si>
  <si>
    <t>Geographical Segments</t>
  </si>
  <si>
    <t>Export Market</t>
  </si>
  <si>
    <t>Middle East</t>
  </si>
  <si>
    <t>Europe</t>
  </si>
  <si>
    <t>USA/Canada</t>
  </si>
  <si>
    <t>Australia/New Zealand</t>
  </si>
  <si>
    <t>Asia</t>
  </si>
  <si>
    <t>South America</t>
  </si>
  <si>
    <t>Local Market</t>
  </si>
  <si>
    <t>Results</t>
  </si>
  <si>
    <t>9.</t>
  </si>
  <si>
    <t>10.</t>
  </si>
  <si>
    <t>11.</t>
  </si>
  <si>
    <t>12.</t>
  </si>
  <si>
    <t>13.</t>
  </si>
  <si>
    <t>14.</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</si>
  <si>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</si>
  <si>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Corporate proposals</t>
  </si>
  <si>
    <t>(a)</t>
  </si>
  <si>
    <t>Status of Corporate Proposals</t>
  </si>
  <si>
    <t>(b)</t>
  </si>
  <si>
    <t>Status of Utilisation of Proceeds</t>
  </si>
  <si>
    <t>Basic earnings per share is calculated by dividing net profit attributable to ordinary equity holders by the weighted average number of ordinary shares in issue during the period.</t>
  </si>
  <si>
    <t xml:space="preserve">Proposed </t>
  </si>
  <si>
    <t>Utilisation</t>
  </si>
  <si>
    <t xml:space="preserve">Utilisation as </t>
  </si>
  <si>
    <t>Balance</t>
  </si>
  <si>
    <t>Working capital</t>
  </si>
  <si>
    <t>Research and development</t>
  </si>
  <si>
    <t>Capital expenditure</t>
  </si>
  <si>
    <t>Defray estimated listing expenses</t>
  </si>
  <si>
    <t>(Audited)</t>
  </si>
  <si>
    <t>By order of the Board</t>
  </si>
  <si>
    <t>Wong Shan May (LS 0008582)</t>
  </si>
  <si>
    <t>Chin Woon Li (MAICSA 7008636)</t>
  </si>
  <si>
    <t>Company Secretaries</t>
  </si>
  <si>
    <t>ended *</t>
  </si>
  <si>
    <t>A14</t>
  </si>
  <si>
    <t>-</t>
  </si>
  <si>
    <t>Attributable to :</t>
  </si>
  <si>
    <t>Tax Exempt dividend per share (sen)</t>
  </si>
  <si>
    <t>Gross interest income (RM'000)</t>
  </si>
  <si>
    <t>Gross interest expense (RM'000)</t>
  </si>
  <si>
    <t>Share premium</t>
  </si>
  <si>
    <t>Issued ordinary shares at the beginning of period ('000)</t>
  </si>
  <si>
    <t>Effect of shares issued during the period ('000)</t>
  </si>
  <si>
    <t>Basic earnings per share</t>
  </si>
  <si>
    <t>Diluted earnings per share</t>
  </si>
  <si>
    <t>Diluted earnings per share is calculated by dividing net profit attributable to ordinary equity holders by the adjusted weighted average number of ordinary shares issued and issuable during the period.</t>
  </si>
  <si>
    <t>Weighted average number of ordinary shares for calculation of basic earnings per share:</t>
  </si>
  <si>
    <t>Adjusted weighted average number of ordinary shares issued and issuable used for the calculation of diluted earnings per share:</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</si>
  <si>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</si>
  <si>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</si>
  <si>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</si>
  <si>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</si>
  <si>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</si>
  <si>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</si>
  <si>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</si>
  <si>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</si>
  <si>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</si>
  <si>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</si>
  <si>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</si>
  <si>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</si>
  <si>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</si>
  <si>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</si>
  <si>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Premium</t>
  </si>
  <si>
    <t>CASHFLOW FROM FINANCING ACTIVITIES</t>
  </si>
  <si>
    <t>CASH AND CASH EQUIVALENTS BROUGHT FORWARD</t>
  </si>
  <si>
    <t>CASH AND CASH EQUIVALENTS CARRIED FORWARD</t>
  </si>
  <si>
    <t>There were no valuation of the property, plant and equipment in the current quarter under review.  The valuation of property, plant and equipment have been brought forward without amendments from the previous audited financial statements.</t>
  </si>
  <si>
    <t>There were no changes in the composition of the Group during the current quarter.</t>
  </si>
  <si>
    <t>30 September 2006</t>
  </si>
  <si>
    <t>Preceding year</t>
  </si>
  <si>
    <t>quarter</t>
  </si>
  <si>
    <t>corresponding</t>
  </si>
  <si>
    <t>Dividends</t>
  </si>
  <si>
    <t>B12 (a)</t>
  </si>
  <si>
    <t>B12 (b)</t>
  </si>
  <si>
    <t>Profit/(loss) for the period</t>
  </si>
  <si>
    <t>31 Dec 2006</t>
  </si>
  <si>
    <t>Deposits with licensed banks</t>
  </si>
  <si>
    <t>Unrealised gain on foreign exchange</t>
  </si>
  <si>
    <t>Proceeds from issuance of shares pursuant to employees'</t>
  </si>
  <si>
    <t>share options scheme</t>
  </si>
  <si>
    <t>Cash &amp; bank balances</t>
  </si>
  <si>
    <t>3 months ended</t>
  </si>
  <si>
    <t>3 Months ended</t>
  </si>
  <si>
    <t>Profit attributable to shareholders</t>
  </si>
  <si>
    <t>Effect of share options ('000)</t>
  </si>
  <si>
    <t>utilised as working capital</t>
  </si>
  <si>
    <t>246 *</t>
  </si>
  <si>
    <t>Profit from operations</t>
  </si>
  <si>
    <t>The profit forecast or profit guarantee is not applicable for this announcement.</t>
  </si>
  <si>
    <t>As at 1 October 2006</t>
  </si>
  <si>
    <t>As restated</t>
  </si>
  <si>
    <t>The unaudited condensed consolidated statement of changes in equity should be read in conjunction with the audited financial statements for the financial period ended 30 September 2006 and the accompanying explanatory notes attached to the Interim Financial Report.</t>
  </si>
  <si>
    <t>Profit for the period</t>
  </si>
  <si>
    <t>The unaudited condensed consolidated balance sheet should be read in conjunction with the audited financial statements for the financial period ended 30 September 2006 and the accompanying explanatory notes attached to the Interim Financial Report.</t>
  </si>
  <si>
    <t>Part A - Explanatory Notes Pursuant to FRS 134</t>
  </si>
  <si>
    <t>Part A - Explanatory Notes Pursuant to FRS 134 (Cont'd)</t>
  </si>
  <si>
    <t xml:space="preserve">In prior years, negative goodwill was presented as reserve on consolidation. It is the difference between the cost of investments and the fair value of net assets of the subsidiary company acquired.
With effect from 1 October 2006 and in accordance with FRS 3, if the fair value of the net assets acquired in a business combination exceeds the consideration paid (i.e. an amount arises which would have been known as negative goodwill under the previous accounting policy), the excess is recognised immediately in the income statement as it arises. In accordance with the transitional provisions of FRS 3, existing negative goodwill as at 1 October 2006 of RM 3,268,068 was derecognised with a corresponding increase in opening retained profit.
</t>
  </si>
  <si>
    <t xml:space="preserve">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October 2006, leasehold land was classified as property, plant &amp; equipment and was stated at cost less accumulated depreciation and impairment losses.
Upon the adoption of the revised FRS 117 at 1 October 2006, the unamortised amount of leasehold land is retained as the surrogate carrying amount of prepaid lease payments as allowed by the transitional provisions of FRS 117.  The reclassification of leasehold land as prepaid lease payments has been accounted for retrospectively and certain comparative amounts as at 30 September 2006 have been restated.
</t>
  </si>
  <si>
    <t>The following comparative amounts have been restated due to the adoption of FRS 2 and FRS 117.</t>
  </si>
  <si>
    <t>Apart from the above, there were no issuance, cancellations, repurchases, resale and repayment of debt and equity securities in the current quarter and current period to-date under review, save for the corporate proposal disclosed in note 13 of Part B.</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</si>
  <si>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</si>
  <si>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As previously reported</t>
  </si>
  <si>
    <t>Prior year adjustment - effects of adopting FRS 2</t>
  </si>
  <si>
    <t>Net cash used in financing activities</t>
  </si>
  <si>
    <t>For The Second Quarter Ended 31 March 2007</t>
  </si>
  <si>
    <t>As at 31 March 2007</t>
  </si>
  <si>
    <t>31 March 2007</t>
  </si>
  <si>
    <t>6 months</t>
  </si>
  <si>
    <t>31 Mar 2007</t>
  </si>
  <si>
    <t>This is prepared based on the unaudited consolidated results of the Group for the current quarter ended 31 March 2007 and is to be read in conjunction with the audited financial statements for the financial period ended 30 September 2006 and the accompanying explanatory notes attached to the Interim Financial Report.</t>
  </si>
  <si>
    <t>Dividend</t>
  </si>
  <si>
    <t>31 March 2006</t>
  </si>
  <si>
    <t>31 Mar 2006*</t>
  </si>
  <si>
    <t>Gain on disposal of property, plant and equipment</t>
  </si>
  <si>
    <t>The Directors are of the opinion that the Group has no contingent liabilities which, upon crystallisation would have a material impact on the financial position and business of the Group as at 9 May 2007 (the latest practicable date which is not earlier than 7 days from the date of issue of this financial results).</t>
  </si>
  <si>
    <t>As at 9 May 2007, there were no material commitment for capital expenditure contracted for or known to be contracted by the Group which might have a material impact on the financial position or business of the Group.</t>
  </si>
  <si>
    <t>14 May 2007</t>
  </si>
  <si>
    <t>The unaudited interim financial statements were authorised for issue by the Board of Directors in accordance with a resolution of the directors dated 14 May 2007.</t>
  </si>
  <si>
    <t>Equity holders of the Company</t>
  </si>
  <si>
    <t>6 Months</t>
  </si>
  <si>
    <t xml:space="preserve">The Group reported a PBT of RM4.29 million for the current quarter ended 31 March 2007 compared to PBT of RM3.413 million recorded in the preceding quarter ended 31 December 2006.  The increase in PBT was mainly attributable to higher sales achieved during the current quarter. The increase in PBT was higher in proportion to the increase in turnover and was mainly attributable to the following: </t>
  </si>
  <si>
    <t>As this is the fourth quarterly report being drawn up since the official quotation of the Company on the Second Board of Bursa Malaysia Securities Bhd, there are no comparative figures for the preceding year's corresponding quarter.</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</si>
  <si>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period ended 30 September 2006. These explanatory notes attached to the interim financial statements provide an explanation of events and transactions that are significant for an understanding of the changes in the financial position and performance of the Group since the financial period ended 30 September 2006.
The significant accounting policies adopted are consistent with those of the audited financial statements for the financial period ended 30 September 2006 except for the adoption of the following new/revised FRS effective for financial period beginning 1 October 2006:
FRS 2  Share-based Payment
FRS 3  Business Combinations
FRS 101  Presentation of Financial Statements
FRS 102  Inventories
FRS 108  Accounting Policies, Changes in Estimates and Errors
FRS 110  Events after the Balance Sheet Date
FRS 116  Property, Plant and Equipment
FRS 117 Leases
FRS 121  The Effects of Changes in Foreign Exchange Rates
FRS 124 Related Party Disclosures
FRS 127  Consolidated and Separate Financial Statements
FRS 132  Financial Instruments: Disclosure and Presentation
FRS 133  Earnings Per Share
FRS 136  Impairment of Assets</t>
  </si>
  <si>
    <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directors and employees if the Group, the Employees' Share Option Scheme (“ESOS”).  Prior to 1 October 2006, no compensation expense was recognised in the income statement for share options granted. With the adoption of FRS 2, the compensation expense relating to share options is recognised in the income statement over the vesting periods of the grants with a corresponding increase in equity. The total amount to be recognised as compensation expense is determined by reference to the fair value of the share option is computed using the Black-Scholes Method. At every balance sheet date, the Group revises its estimates of the number of share options that are expected to vest by the vesting date. Any revision of this estimate is included in income statement and a corresponding adjustment to equity over the remaining vesting period.</t>
  </si>
  <si>
    <t>Under the transitional provisions of FRS 2, this FRS must be applied to share options that were granted after 31 December 2004 and had not yet vested on 1 January 2006.  The application is retrospective and accordingly, the comparative amounts as at 30 September 2006 were restated and the opening balance of retained profit as at 1 October 2006 has been adjusted. The financial impact to the Group arising from this change in accounting policy is a decrease in opening retained profits of RM1,151,252 with a corresponding increase in capital reserve.</t>
  </si>
  <si>
    <t>The preceding audited financial statements for the financial period ended 30 September 2006 was not subject to any qualification.</t>
  </si>
  <si>
    <t>Disclosure of segmental information of the Group by business segment is not presented as the Group is primarily engaged in only one business segment which is the manufacture of rubber hose.</t>
  </si>
  <si>
    <t>For the current quarter ended 31 March 2006, the Group recorded revenue of RM23.13 million, representing an increase of RM3.52 million or approximately 18% against the previous quarter revenue of RM19.61 million.  The increase in turnover is attributable to an overall increase in demand by existing/new customers and the clearance of backlog orders.  The increase in sales is in line with the increase in available production capacity arising from the contribution of the new mandrel production lines installed at the newly completed factory situated adjacent to the existing factory.   The commercial production of the mandrel production lines only commenced in stages from the end of September 2006 to the third week of October 2006 where all the mandrel production lines were fully engaged.  This is clearly indicated by the substantial increase in current quarter revenue amounted to approximately RM5.99 million or 35% compared to RM17.14 million recorded for the fourth quarter of the Financial Year Ended 30 September 2006.  The mandrel production division contributes more than 60% of the Group's revenue.</t>
  </si>
  <si>
    <t>Barring any unforeseen circumstances, the Directors believe that the Group's prospects for the current financial year remains favourable. The overall performance of the Group for the current financial year would continue to improve with the expected increase in production capacity, in line with the new factory expansion plan for the mandrel production division, which has been completed by end of September 2006.  The said new factory expansion is estimated to increase the factory floor space of the Group from 150,000 sq. ft. to 320,000 sq. ft..  The marketing department will continue to undertake a more aggressive pricing strategy to secure new customers with the view to further improve the utilisation of production capacity.</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</si>
</sst>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_);[Red]\(#,##0.0\)"/>
    <numFmt numFmtId="191" formatCode="_(* #,##0.0_);_(* \(#,##0.0\);_(* &quot;-&quot;?_);_(@_)"/>
    <numFmt numFmtId="192" formatCode="#,##0.0_);\(#,##0.0\)"/>
    <numFmt numFmtId="193" formatCode="0.00_);\(0.00\)"/>
    <numFmt numFmtId="194" formatCode="0.0_);\(0.0\)"/>
    <numFmt numFmtId="195" formatCode="0_);\(0\)"/>
    <numFmt numFmtId="196" formatCode="0.0%"/>
    <numFmt numFmtId="197" formatCode="0.000%"/>
    <numFmt numFmtId="198" formatCode="[$-809]dd\ mmmm\ yyyy"/>
    <numFmt numFmtId="199" formatCode="dd\ mmm\ yy"/>
    <numFmt numFmtId="200" formatCode="dd\ mmm\ yyyy"/>
  </numFmts>
  <fonts count="12">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i/>
      <sz val="9"/>
      <name val="Times New Roman"/>
      <family val="1"/>
    </font>
    <font>
      <b/>
      <sz val="11"/>
      <name val="TimesNewRoman,Bold"/>
      <family val="0"/>
    </font>
    <font>
      <b/>
      <sz val="10"/>
      <name val="TimesNewRoman,Bold"/>
      <family val="0"/>
    </font>
    <font>
      <sz val="10"/>
      <name val="TimesNewRoman,Bold"/>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15" applyFont="1" applyAlignment="1">
      <alignment vertical="top"/>
    </xf>
    <xf numFmtId="179" fontId="2" fillId="0" borderId="0" xfId="15" applyNumberFormat="1" applyFont="1" applyAlignment="1">
      <alignment vertical="top"/>
    </xf>
    <xf numFmtId="179" fontId="2" fillId="0" borderId="1" xfId="15" applyNumberFormat="1" applyFont="1" applyBorder="1" applyAlignment="1">
      <alignment vertical="top"/>
    </xf>
    <xf numFmtId="179" fontId="2" fillId="0" borderId="2" xfId="15" applyNumberFormat="1" applyFont="1" applyBorder="1" applyAlignment="1">
      <alignment vertical="top"/>
    </xf>
    <xf numFmtId="0" fontId="2" fillId="0" borderId="0" xfId="0" applyFont="1" applyBorder="1" applyAlignment="1">
      <alignment vertical="top"/>
    </xf>
    <xf numFmtId="43" fontId="1" fillId="0" borderId="0" xfId="15" applyFont="1" applyBorder="1" applyAlignment="1" quotePrefix="1">
      <alignment horizontal="right" vertical="top"/>
    </xf>
    <xf numFmtId="179" fontId="2" fillId="0" borderId="0" xfId="15" applyNumberFormat="1" applyFont="1" applyBorder="1" applyAlignment="1">
      <alignment vertical="top"/>
    </xf>
    <xf numFmtId="179" fontId="2" fillId="0" borderId="0" xfId="15" applyNumberFormat="1" applyFont="1" applyBorder="1" applyAlignment="1">
      <alignment horizontal="right" vertical="top"/>
    </xf>
    <xf numFmtId="179" fontId="1" fillId="0" borderId="0" xfId="15" applyNumberFormat="1" applyFont="1" applyBorder="1" applyAlignment="1" quotePrefix="1">
      <alignment horizontal="right" vertical="top"/>
    </xf>
    <xf numFmtId="179" fontId="2" fillId="0" borderId="3" xfId="15" applyNumberFormat="1" applyFont="1" applyBorder="1" applyAlignment="1">
      <alignment vertical="top"/>
    </xf>
    <xf numFmtId="179" fontId="2" fillId="0" borderId="4" xfId="15" applyNumberFormat="1" applyFont="1" applyBorder="1" applyAlignment="1">
      <alignment vertical="top"/>
    </xf>
    <xf numFmtId="0" fontId="1" fillId="0" borderId="0" xfId="0" applyFont="1" applyBorder="1" applyAlignment="1">
      <alignment vertical="top"/>
    </xf>
    <xf numFmtId="179" fontId="2" fillId="0" borderId="0" xfId="15" applyNumberFormat="1" applyFont="1" applyBorder="1" applyAlignment="1" quotePrefix="1">
      <alignment horizontal="right" vertical="top"/>
    </xf>
    <xf numFmtId="179" fontId="2" fillId="0" borderId="0" xfId="15" applyNumberFormat="1" applyFont="1" applyFill="1" applyBorder="1" applyAlignment="1">
      <alignment vertical="top"/>
    </xf>
    <xf numFmtId="179" fontId="2" fillId="0" borderId="0" xfId="15" applyNumberFormat="1" applyFont="1" applyFill="1" applyBorder="1" applyAlignment="1">
      <alignment horizontal="right" vertical="top"/>
    </xf>
    <xf numFmtId="179" fontId="2" fillId="0" borderId="1" xfId="15" applyNumberFormat="1" applyFont="1" applyFill="1" applyBorder="1" applyAlignment="1">
      <alignment vertical="top"/>
    </xf>
    <xf numFmtId="179" fontId="2" fillId="0" borderId="1" xfId="15" applyNumberFormat="1" applyFont="1" applyFill="1" applyBorder="1" applyAlignment="1" quotePrefix="1">
      <alignment horizontal="right" vertical="top"/>
    </xf>
    <xf numFmtId="179" fontId="1" fillId="0" borderId="0" xfId="15" applyNumberFormat="1" applyFont="1" applyFill="1" applyBorder="1" applyAlignment="1" quotePrefix="1">
      <alignment horizontal="right" vertical="top"/>
    </xf>
    <xf numFmtId="0" fontId="3" fillId="0" borderId="0" xfId="0" applyFont="1" applyAlignment="1">
      <alignment vertical="top"/>
    </xf>
    <xf numFmtId="179" fontId="2" fillId="0" borderId="0" xfId="15" applyNumberFormat="1" applyFont="1" applyFill="1" applyAlignment="1">
      <alignment vertical="top"/>
    </xf>
    <xf numFmtId="0" fontId="2" fillId="0" borderId="0" xfId="0" applyFont="1" applyFill="1" applyAlignment="1">
      <alignment vertical="top"/>
    </xf>
    <xf numFmtId="43" fontId="1" fillId="0" borderId="0" xfId="15" applyFont="1" applyBorder="1" applyAlignment="1">
      <alignment horizontal="right" vertical="top"/>
    </xf>
    <xf numFmtId="0" fontId="2" fillId="0" borderId="0" xfId="0" applyFont="1" applyBorder="1" applyAlignment="1">
      <alignment horizontal="justify" vertical="top"/>
    </xf>
    <xf numFmtId="0" fontId="2" fillId="0" borderId="0" xfId="0" applyFont="1" applyFill="1" applyAlignment="1">
      <alignment horizontal="justify" vertical="top" wrapText="1"/>
    </xf>
    <xf numFmtId="179" fontId="2" fillId="0" borderId="0" xfId="15" applyNumberFormat="1" applyFont="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79" fontId="2" fillId="0" borderId="1" xfId="15" applyNumberFormat="1" applyFont="1" applyBorder="1" applyAlignment="1">
      <alignment horizontal="right" vertical="top"/>
    </xf>
    <xf numFmtId="179" fontId="2" fillId="0" borderId="3" xfId="15" applyNumberFormat="1" applyFont="1" applyBorder="1" applyAlignment="1">
      <alignment horizontal="right" vertical="top"/>
    </xf>
    <xf numFmtId="179" fontId="2" fillId="0" borderId="5" xfId="15"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43" fontId="2" fillId="0" borderId="0" xfId="15" applyFont="1" applyBorder="1" applyAlignment="1">
      <alignment vertical="top"/>
    </xf>
    <xf numFmtId="0" fontId="1" fillId="0" borderId="0" xfId="0" applyFont="1" applyBorder="1" applyAlignment="1" quotePrefix="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2" fillId="0" borderId="0" xfId="15" applyFont="1" applyBorder="1" applyAlignment="1">
      <alignment horizontal="right" vertical="top"/>
    </xf>
    <xf numFmtId="43" fontId="1" fillId="0" borderId="0" xfId="15" applyNumberFormat="1" applyFont="1" applyAlignment="1" quotePrefix="1">
      <alignment horizontal="right" vertical="top"/>
    </xf>
    <xf numFmtId="43" fontId="1" fillId="0" borderId="0" xfId="0" applyNumberFormat="1" applyFont="1" applyAlignment="1">
      <alignment horizontal="right" vertical="top"/>
    </xf>
    <xf numFmtId="43" fontId="2" fillId="0" borderId="5" xfId="15" applyNumberFormat="1" applyFont="1" applyBorder="1" applyAlignment="1">
      <alignment vertical="top"/>
    </xf>
    <xf numFmtId="179" fontId="1" fillId="0" borderId="0" xfId="15" applyNumberFormat="1" applyFont="1" applyAlignment="1">
      <alignment horizontal="right" vertical="top"/>
    </xf>
    <xf numFmtId="41" fontId="2" fillId="0" borderId="0" xfId="0" applyNumberFormat="1" applyFont="1" applyFill="1" applyAlignment="1">
      <alignment horizontal="right" vertical="top"/>
    </xf>
    <xf numFmtId="179" fontId="2" fillId="0" borderId="3" xfId="15" applyNumberFormat="1" applyFont="1" applyFill="1" applyBorder="1" applyAlignment="1">
      <alignment horizontal="right" vertical="top"/>
    </xf>
    <xf numFmtId="179" fontId="2" fillId="0" borderId="2" xfId="15" applyNumberFormat="1" applyFont="1" applyFill="1" applyBorder="1" applyAlignment="1">
      <alignment vertical="top"/>
    </xf>
    <xf numFmtId="179" fontId="1" fillId="0" borderId="1" xfId="15" applyNumberFormat="1" applyFont="1" applyBorder="1" applyAlignment="1">
      <alignment horizontal="right" vertical="top"/>
    </xf>
    <xf numFmtId="179" fontId="2" fillId="0" borderId="0" xfId="15" applyNumberFormat="1" applyFont="1" applyAlignment="1">
      <alignment horizontal="justify" vertical="top"/>
    </xf>
    <xf numFmtId="179" fontId="1" fillId="0" borderId="0" xfId="15" applyNumberFormat="1" applyFont="1" applyFill="1" applyAlignment="1" quotePrefix="1">
      <alignment horizontal="right" vertical="top"/>
    </xf>
    <xf numFmtId="43" fontId="2" fillId="0" borderId="5" xfId="15" applyFont="1" applyBorder="1" applyAlignment="1">
      <alignment horizontal="right" vertical="top"/>
    </xf>
    <xf numFmtId="179" fontId="2" fillId="0" borderId="2" xfId="15" applyNumberFormat="1" applyFont="1" applyFill="1" applyBorder="1" applyAlignment="1">
      <alignment vertical="top" wrapText="1"/>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 xfId="0" applyFont="1" applyBorder="1" applyAlignment="1">
      <alignment vertical="top"/>
    </xf>
    <xf numFmtId="0" fontId="2" fillId="0" borderId="4" xfId="0" applyFont="1" applyBorder="1" applyAlignment="1">
      <alignment vertical="top"/>
    </xf>
    <xf numFmtId="0" fontId="1" fillId="0" borderId="4" xfId="0" applyFont="1" applyBorder="1" applyAlignment="1">
      <alignment vertical="top"/>
    </xf>
    <xf numFmtId="0" fontId="1" fillId="0" borderId="1"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79" fontId="2" fillId="0" borderId="1" xfId="15" applyNumberFormat="1" applyFont="1" applyBorder="1" applyAlignment="1" quotePrefix="1">
      <alignment horizontal="right" vertical="top"/>
    </xf>
    <xf numFmtId="179" fontId="2" fillId="0" borderId="2" xfId="15" applyNumberFormat="1" applyFont="1" applyBorder="1" applyAlignment="1" quotePrefix="1">
      <alignment horizontal="right" vertical="top"/>
    </xf>
    <xf numFmtId="179" fontId="2" fillId="0" borderId="0" xfId="15"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1" fillId="0" borderId="0" xfId="0" applyFont="1" applyAlignment="1">
      <alignment horizontal="justify" vertical="top"/>
    </xf>
    <xf numFmtId="0" fontId="2" fillId="0" borderId="0" xfId="0" applyFont="1" applyAlignment="1">
      <alignment/>
    </xf>
    <xf numFmtId="0" fontId="0" fillId="0" borderId="0" xfId="0" applyFont="1" applyAlignment="1">
      <alignment horizontal="justify" vertical="top"/>
    </xf>
    <xf numFmtId="38" fontId="2" fillId="0" borderId="1" xfId="0" applyNumberFormat="1" applyFont="1" applyBorder="1" applyAlignment="1">
      <alignment vertical="top"/>
    </xf>
    <xf numFmtId="179" fontId="2" fillId="0" borderId="5" xfId="15" applyNumberFormat="1" applyFont="1" applyBorder="1" applyAlignment="1">
      <alignment vertical="top"/>
    </xf>
    <xf numFmtId="38" fontId="2" fillId="0" borderId="0" xfId="0" applyNumberFormat="1" applyFont="1" applyAlignment="1">
      <alignment horizontal="right" vertical="top"/>
    </xf>
    <xf numFmtId="38" fontId="2" fillId="0" borderId="2" xfId="0" applyNumberFormat="1" applyFont="1" applyBorder="1" applyAlignment="1">
      <alignment horizontal="right" vertical="top"/>
    </xf>
    <xf numFmtId="0" fontId="5" fillId="0" borderId="0" xfId="0" applyFont="1" applyAlignment="1">
      <alignment vertical="top"/>
    </xf>
    <xf numFmtId="0" fontId="1" fillId="0" borderId="0" xfId="0" applyFont="1" applyBorder="1" applyAlignment="1">
      <alignment horizontal="justify" vertical="top"/>
    </xf>
    <xf numFmtId="175" fontId="2" fillId="0" borderId="0" xfId="15" applyNumberFormat="1" applyFont="1" applyAlignment="1">
      <alignment horizontal="right" vertical="top"/>
    </xf>
    <xf numFmtId="175" fontId="2" fillId="0" borderId="1" xfId="15" applyNumberFormat="1" applyFont="1" applyBorder="1" applyAlignment="1">
      <alignment horizontal="right" vertical="top"/>
    </xf>
    <xf numFmtId="175" fontId="2" fillId="0" borderId="0" xfId="15" applyNumberFormat="1" applyFont="1" applyBorder="1" applyAlignment="1">
      <alignment vertical="top"/>
    </xf>
    <xf numFmtId="0" fontId="5" fillId="0" borderId="0" xfId="0" applyFont="1" applyAlignment="1">
      <alignment horizontal="justify" vertical="top"/>
    </xf>
    <xf numFmtId="0" fontId="1" fillId="0" borderId="0" xfId="0" applyFont="1" applyFill="1" applyBorder="1" applyAlignment="1">
      <alignment horizontal="right" vertical="top"/>
    </xf>
    <xf numFmtId="0" fontId="1" fillId="0" borderId="0" xfId="0" applyFont="1" applyAlignment="1">
      <alignment horizontal="right"/>
    </xf>
    <xf numFmtId="41" fontId="2" fillId="0" borderId="1" xfId="0" applyNumberFormat="1" applyFont="1" applyFill="1" applyBorder="1" applyAlignment="1">
      <alignment horizontal="right" vertical="top" wrapText="1"/>
    </xf>
    <xf numFmtId="38" fontId="2" fillId="0" borderId="0" xfId="0" applyNumberFormat="1" applyFont="1" applyBorder="1" applyAlignment="1">
      <alignment vertical="top"/>
    </xf>
    <xf numFmtId="38" fontId="2" fillId="0" borderId="2" xfId="0" applyNumberFormat="1" applyFont="1" applyBorder="1" applyAlignment="1">
      <alignment vertical="top"/>
    </xf>
    <xf numFmtId="40" fontId="2" fillId="0" borderId="5" xfId="0" applyNumberFormat="1" applyFont="1" applyBorder="1" applyAlignment="1">
      <alignment vertical="top"/>
    </xf>
    <xf numFmtId="179" fontId="2" fillId="0" borderId="5" xfId="15" applyNumberFormat="1" applyFont="1" applyBorder="1" applyAlignment="1">
      <alignment horizontal="right" vertical="top"/>
    </xf>
    <xf numFmtId="179" fontId="2" fillId="0" borderId="5" xfId="0" applyNumberFormat="1" applyFont="1" applyBorder="1" applyAlignment="1">
      <alignment vertical="top"/>
    </xf>
    <xf numFmtId="37" fontId="2" fillId="0" borderId="5" xfId="0" applyNumberFormat="1" applyFont="1" applyBorder="1" applyAlignment="1">
      <alignment vertical="top"/>
    </xf>
    <xf numFmtId="37" fontId="2" fillId="0" borderId="6" xfId="0" applyNumberFormat="1" applyFont="1" applyBorder="1" applyAlignment="1">
      <alignment vertical="top"/>
    </xf>
    <xf numFmtId="179" fontId="2" fillId="0" borderId="6" xfId="15" applyNumberFormat="1" applyFont="1" applyBorder="1" applyAlignment="1">
      <alignment horizontal="right" vertical="top"/>
    </xf>
    <xf numFmtId="195" fontId="2" fillId="0" borderId="6" xfId="0" applyNumberFormat="1" applyFont="1" applyBorder="1" applyAlignment="1">
      <alignment vertical="top"/>
    </xf>
    <xf numFmtId="175" fontId="2" fillId="0" borderId="3" xfId="15" applyNumberFormat="1" applyFont="1" applyBorder="1" applyAlignment="1">
      <alignment horizontal="right" vertical="top"/>
    </xf>
    <xf numFmtId="179" fontId="2" fillId="0" borderId="4" xfId="15" applyNumberFormat="1" applyFont="1" applyBorder="1" applyAlignment="1">
      <alignment horizontal="right" vertical="top"/>
    </xf>
    <xf numFmtId="41" fontId="2" fillId="0" borderId="1" xfId="0" applyNumberFormat="1" applyFont="1" applyBorder="1" applyAlignment="1">
      <alignment horizontal="right" vertical="top"/>
    </xf>
    <xf numFmtId="0" fontId="7" fillId="0" borderId="0" xfId="0" applyFont="1" applyBorder="1" applyAlignment="1">
      <alignment vertical="top"/>
    </xf>
    <xf numFmtId="38" fontId="2" fillId="0" borderId="0" xfId="0" applyNumberFormat="1" applyFont="1" applyFill="1" applyAlignment="1">
      <alignment vertical="top"/>
    </xf>
    <xf numFmtId="43" fontId="2" fillId="0" borderId="2" xfId="15" applyFont="1" applyBorder="1" applyAlignment="1">
      <alignment horizontal="right" vertical="top"/>
    </xf>
    <xf numFmtId="43" fontId="2" fillId="0" borderId="1" xfId="15" applyFont="1" applyBorder="1" applyAlignment="1">
      <alignment horizontal="right" vertical="top"/>
    </xf>
    <xf numFmtId="0" fontId="2" fillId="0" borderId="0" xfId="0" applyFont="1" applyBorder="1" applyAlignment="1">
      <alignment horizontal="right" vertical="top"/>
    </xf>
    <xf numFmtId="2" fontId="2" fillId="0" borderId="5" xfId="0" applyNumberFormat="1" applyFont="1" applyBorder="1" applyAlignment="1">
      <alignment vertical="top"/>
    </xf>
    <xf numFmtId="15" fontId="1" fillId="0" borderId="0" xfId="0" applyNumberFormat="1" applyFont="1" applyAlignment="1" quotePrefix="1">
      <alignment horizontal="center"/>
    </xf>
    <xf numFmtId="179" fontId="2" fillId="0" borderId="0" xfId="15" applyNumberFormat="1" applyFont="1" applyFill="1" applyAlignment="1">
      <alignment horizontal="right" vertical="top"/>
    </xf>
    <xf numFmtId="38" fontId="2" fillId="0" borderId="0" xfId="0" applyNumberFormat="1" applyFont="1" applyFill="1" applyAlignment="1">
      <alignment horizontal="right" vertical="top"/>
    </xf>
    <xf numFmtId="175" fontId="2" fillId="0" borderId="0" xfId="0" applyNumberFormat="1" applyFont="1" applyFill="1" applyAlignment="1">
      <alignment horizontal="right" vertical="top"/>
    </xf>
    <xf numFmtId="179" fontId="2" fillId="0" borderId="2" xfId="15" applyNumberFormat="1" applyFont="1" applyFill="1" applyBorder="1" applyAlignment="1">
      <alignment horizontal="justify" vertical="top"/>
    </xf>
    <xf numFmtId="43" fontId="2" fillId="0" borderId="0" xfId="15" applyFont="1" applyFill="1" applyBorder="1" applyAlignment="1">
      <alignment vertical="top"/>
    </xf>
    <xf numFmtId="43" fontId="2" fillId="0" borderId="0" xfId="15" applyFont="1" applyFill="1" applyBorder="1" applyAlignment="1">
      <alignment horizontal="right" vertical="top"/>
    </xf>
    <xf numFmtId="43" fontId="2" fillId="0" borderId="5" xfId="15" applyFont="1" applyFill="1" applyBorder="1" applyAlignment="1">
      <alignment horizontal="right" vertical="top"/>
    </xf>
    <xf numFmtId="0" fontId="8" fillId="0" borderId="0" xfId="0" applyFont="1" applyAlignment="1">
      <alignment horizontal="justify" vertical="top"/>
    </xf>
    <xf numFmtId="179" fontId="2" fillId="0" borderId="0" xfId="15" applyNumberFormat="1" applyFont="1" applyFill="1" applyBorder="1" applyAlignment="1" quotePrefix="1">
      <alignment horizontal="right" vertical="top"/>
    </xf>
    <xf numFmtId="0" fontId="0" fillId="0" borderId="0" xfId="0" applyFill="1" applyAlignment="1">
      <alignment vertical="top" wrapText="1"/>
    </xf>
    <xf numFmtId="43" fontId="1" fillId="0" borderId="0" xfId="15" applyFont="1" applyAlignment="1">
      <alignment horizontal="left" vertical="top"/>
    </xf>
    <xf numFmtId="0" fontId="2" fillId="0" borderId="0" xfId="0" applyFont="1" applyFill="1" applyAlignment="1">
      <alignment horizontal="justify" vertical="top"/>
    </xf>
    <xf numFmtId="0" fontId="2" fillId="0" borderId="0" xfId="0" applyFont="1" applyAlignment="1">
      <alignment wrapText="1"/>
    </xf>
    <xf numFmtId="38" fontId="2" fillId="0" borderId="2" xfId="0" applyNumberFormat="1" applyFont="1" applyFill="1" applyBorder="1" applyAlignment="1">
      <alignment horizontal="right" vertical="top"/>
    </xf>
    <xf numFmtId="0" fontId="2" fillId="0" borderId="0" xfId="0" applyFont="1" applyBorder="1" applyAlignment="1">
      <alignment horizontal="left" vertical="top" wrapText="1"/>
    </xf>
    <xf numFmtId="0" fontId="0" fillId="0" borderId="0" xfId="0" applyAlignment="1">
      <alignment horizontal="left" vertical="top"/>
    </xf>
    <xf numFmtId="0" fontId="9" fillId="0" borderId="0" xfId="0" applyFont="1" applyAlignment="1">
      <alignment/>
    </xf>
    <xf numFmtId="0" fontId="10" fillId="0" borderId="0" xfId="0" applyFont="1" applyAlignment="1">
      <alignment/>
    </xf>
    <xf numFmtId="43" fontId="1" fillId="0" borderId="0" xfId="15" applyNumberFormat="1" applyFont="1" applyAlignment="1">
      <alignment horizontal="right" vertical="top"/>
    </xf>
    <xf numFmtId="41" fontId="2" fillId="0" borderId="0" xfId="15" applyNumberFormat="1" applyFont="1" applyBorder="1" applyAlignment="1">
      <alignment vertical="top"/>
    </xf>
    <xf numFmtId="41" fontId="2" fillId="0" borderId="7" xfId="15" applyNumberFormat="1" applyFont="1" applyBorder="1" applyAlignment="1">
      <alignment vertical="top"/>
    </xf>
    <xf numFmtId="41" fontId="2" fillId="0" borderId="4" xfId="0" applyNumberFormat="1" applyFont="1" applyBorder="1" applyAlignment="1">
      <alignment horizontal="right" vertical="top"/>
    </xf>
    <xf numFmtId="41" fontId="2" fillId="0" borderId="4" xfId="15" applyNumberFormat="1" applyFont="1" applyBorder="1" applyAlignment="1">
      <alignment vertical="top"/>
    </xf>
    <xf numFmtId="41" fontId="2" fillId="0" borderId="8" xfId="15" applyNumberFormat="1" applyFont="1" applyBorder="1" applyAlignment="1">
      <alignment vertical="top"/>
    </xf>
    <xf numFmtId="41" fontId="2" fillId="0" borderId="9" xfId="15" applyNumberFormat="1" applyFont="1" applyBorder="1" applyAlignment="1">
      <alignment vertical="top"/>
    </xf>
    <xf numFmtId="41" fontId="2" fillId="0" borderId="1" xfId="15" applyNumberFormat="1" applyFont="1" applyBorder="1" applyAlignment="1">
      <alignment vertical="top"/>
    </xf>
    <xf numFmtId="41" fontId="2" fillId="0" borderId="10" xfId="15" applyNumberFormat="1" applyFont="1" applyBorder="1" applyAlignment="1">
      <alignment vertical="top"/>
    </xf>
    <xf numFmtId="41" fontId="2" fillId="0" borderId="0" xfId="0" applyNumberFormat="1" applyFont="1" applyFill="1" applyAlignment="1">
      <alignment vertical="top"/>
    </xf>
    <xf numFmtId="41" fontId="2" fillId="0" borderId="2" xfId="15" applyNumberFormat="1" applyFont="1" applyBorder="1" applyAlignment="1">
      <alignment vertical="top"/>
    </xf>
    <xf numFmtId="0" fontId="11" fillId="0" borderId="0" xfId="0" applyFont="1" applyAlignment="1">
      <alignment/>
    </xf>
    <xf numFmtId="37" fontId="2" fillId="0" borderId="0" xfId="0" applyNumberFormat="1" applyFont="1" applyBorder="1" applyAlignment="1">
      <alignment vertical="top"/>
    </xf>
    <xf numFmtId="37" fontId="2" fillId="0" borderId="0" xfId="15" applyNumberFormat="1" applyFont="1" applyBorder="1" applyAlignment="1">
      <alignment vertical="top"/>
    </xf>
    <xf numFmtId="37" fontId="2" fillId="0" borderId="0" xfId="15" applyNumberFormat="1" applyFont="1" applyBorder="1" applyAlignment="1">
      <alignment horizontal="right" vertical="top"/>
    </xf>
    <xf numFmtId="177" fontId="2" fillId="0" borderId="0" xfId="0" applyNumberFormat="1" applyFont="1" applyBorder="1" applyAlignment="1">
      <alignment vertical="top"/>
    </xf>
    <xf numFmtId="179" fontId="2" fillId="0" borderId="0" xfId="0" applyNumberFormat="1" applyFont="1" applyAlignment="1">
      <alignment vertical="top"/>
    </xf>
    <xf numFmtId="0" fontId="1" fillId="0" borderId="0" xfId="0" applyNumberFormat="1" applyFont="1" applyAlignment="1">
      <alignment horizontal="right"/>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0" xfId="0" applyFont="1" applyFill="1" applyAlignment="1" quotePrefix="1">
      <alignment horizontal="right" vertical="top"/>
    </xf>
    <xf numFmtId="39" fontId="2" fillId="0" borderId="0" xfId="19" applyNumberFormat="1" applyFont="1" applyFill="1" applyAlignment="1">
      <alignment horizontal="right" vertical="top"/>
    </xf>
    <xf numFmtId="0" fontId="2" fillId="0" borderId="0" xfId="0" applyFont="1" applyFill="1" applyAlignment="1">
      <alignment horizontal="right" vertical="top"/>
    </xf>
    <xf numFmtId="0" fontId="1" fillId="0" borderId="1" xfId="0" applyFont="1" applyFill="1" applyBorder="1" applyAlignment="1">
      <alignment vertical="top"/>
    </xf>
    <xf numFmtId="0" fontId="5" fillId="0" borderId="0" xfId="0" applyFont="1" applyFill="1" applyAlignment="1">
      <alignment horizontal="justify" vertical="top"/>
    </xf>
    <xf numFmtId="0" fontId="2" fillId="0" borderId="1" xfId="0" applyFont="1" applyFill="1" applyBorder="1" applyAlignment="1">
      <alignment vertical="top"/>
    </xf>
    <xf numFmtId="43" fontId="1" fillId="0" borderId="0" xfId="15" applyFont="1" applyFill="1" applyAlignment="1">
      <alignment horizontal="right" vertical="top"/>
    </xf>
    <xf numFmtId="179" fontId="2" fillId="0" borderId="0" xfId="0" applyNumberFormat="1" applyFont="1" applyFill="1" applyAlignment="1">
      <alignment vertical="top"/>
    </xf>
    <xf numFmtId="37" fontId="2" fillId="0" borderId="0" xfId="15" applyNumberFormat="1" applyFont="1" applyFill="1" applyBorder="1" applyAlignment="1">
      <alignment vertical="top"/>
    </xf>
    <xf numFmtId="0" fontId="2" fillId="0" borderId="0" xfId="0" applyFont="1" applyFill="1" applyAlignment="1">
      <alignment/>
    </xf>
    <xf numFmtId="0" fontId="10" fillId="0" borderId="0" xfId="0" applyFont="1" applyFill="1" applyAlignment="1">
      <alignment/>
    </xf>
    <xf numFmtId="37" fontId="2" fillId="0" borderId="0" xfId="0" applyNumberFormat="1" applyFont="1" applyFill="1" applyBorder="1" applyAlignment="1">
      <alignment vertical="top"/>
    </xf>
    <xf numFmtId="191" fontId="2" fillId="0" borderId="0" xfId="15" applyNumberFormat="1" applyFont="1" applyFill="1" applyBorder="1" applyAlignment="1">
      <alignment vertical="top"/>
    </xf>
    <xf numFmtId="191" fontId="2" fillId="0" borderId="0" xfId="15" applyNumberFormat="1" applyFont="1" applyFill="1" applyBorder="1" applyAlignment="1">
      <alignment horizontal="right" vertical="top"/>
    </xf>
    <xf numFmtId="0" fontId="11" fillId="0" borderId="0" xfId="0" applyFont="1" applyFill="1" applyAlignment="1">
      <alignment/>
    </xf>
    <xf numFmtId="38" fontId="2" fillId="0" borderId="0" xfId="0" applyNumberFormat="1" applyFont="1" applyFill="1" applyBorder="1" applyAlignment="1">
      <alignment horizontal="right" vertical="top"/>
    </xf>
    <xf numFmtId="39" fontId="2" fillId="0" borderId="0" xfId="0" applyNumberFormat="1" applyFont="1" applyFill="1" applyBorder="1" applyAlignment="1">
      <alignment horizontal="right" vertical="top"/>
    </xf>
    <xf numFmtId="41" fontId="2" fillId="0" borderId="0" xfId="15" applyNumberFormat="1" applyFont="1" applyFill="1" applyBorder="1" applyAlignment="1">
      <alignment vertical="top"/>
    </xf>
    <xf numFmtId="0" fontId="0" fillId="0" borderId="0" xfId="0" applyNumberFormat="1" applyFill="1" applyAlignment="1">
      <alignment vertical="top" wrapText="1"/>
    </xf>
    <xf numFmtId="0" fontId="0" fillId="0" borderId="0" xfId="0" applyFill="1" applyAlignment="1">
      <alignment horizontal="left" vertical="top" wrapText="1"/>
    </xf>
    <xf numFmtId="38" fontId="2" fillId="0" borderId="0" xfId="0" applyNumberFormat="1" applyFont="1" applyFill="1" applyBorder="1" applyAlignment="1">
      <alignment vertical="top"/>
    </xf>
    <xf numFmtId="43" fontId="1" fillId="0" borderId="0" xfId="15" applyFont="1" applyFill="1" applyAlignment="1" quotePrefix="1">
      <alignment horizontal="right" vertical="top"/>
    </xf>
    <xf numFmtId="179" fontId="1" fillId="0" borderId="0" xfId="15" applyNumberFormat="1" applyFont="1" applyFill="1" applyBorder="1" applyAlignment="1">
      <alignment horizontal="right" vertical="top"/>
    </xf>
    <xf numFmtId="200" fontId="1" fillId="0" borderId="0" xfId="15" applyNumberFormat="1" applyFont="1" applyFill="1" applyBorder="1" applyAlignment="1">
      <alignment horizontal="right" vertical="top"/>
    </xf>
    <xf numFmtId="0" fontId="1" fillId="0" borderId="0" xfId="0" applyFont="1" applyAlignment="1">
      <alignment horizontal="center" vertical="top"/>
    </xf>
    <xf numFmtId="0" fontId="2" fillId="0" borderId="0" xfId="0" applyFont="1" applyFill="1" applyAlignment="1">
      <alignment horizontal="justify" vertical="top"/>
    </xf>
    <xf numFmtId="0" fontId="5"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15"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Font="1" applyFill="1" applyAlignment="1">
      <alignment horizontal="justify" vertical="top" wrapText="1"/>
    </xf>
    <xf numFmtId="0" fontId="0" fillId="0" borderId="0" xfId="0" applyAlignment="1">
      <alignment horizontal="justify" vertical="top" wrapText="1"/>
    </xf>
    <xf numFmtId="0" fontId="2" fillId="0" borderId="0" xfId="0" applyNumberFormat="1" applyFont="1" applyFill="1" applyAlignment="1">
      <alignment horizontal="justify" vertical="top" wrapText="1"/>
    </xf>
    <xf numFmtId="0" fontId="2" fillId="0" borderId="0" xfId="0" applyFont="1" applyAlignment="1">
      <alignment wrapText="1"/>
    </xf>
    <xf numFmtId="0" fontId="2" fillId="0" borderId="0" xfId="0" applyFont="1" applyBorder="1" applyAlignment="1">
      <alignment horizontal="justify" vertical="top"/>
    </xf>
    <xf numFmtId="0" fontId="0" fillId="0" borderId="0" xfId="0" applyAlignment="1">
      <alignment horizontal="justify" vertical="top"/>
    </xf>
    <xf numFmtId="0" fontId="2" fillId="0" borderId="0" xfId="0" applyFont="1" applyBorder="1" applyAlignment="1">
      <alignment horizontal="justify" vertical="top" wrapText="1"/>
    </xf>
    <xf numFmtId="0" fontId="2" fillId="0" borderId="0" xfId="0" applyNumberFormat="1" applyFont="1" applyFill="1" applyBorder="1" applyAlignment="1">
      <alignment horizontal="justify" vertical="top" wrapText="1"/>
    </xf>
    <xf numFmtId="0" fontId="0" fillId="0" borderId="0" xfId="0" applyFill="1" applyAlignment="1">
      <alignment horizontal="justify" vertical="top" wrapText="1"/>
    </xf>
    <xf numFmtId="0" fontId="11" fillId="0" borderId="0" xfId="0" applyFont="1" applyFill="1" applyAlignment="1">
      <alignment horizontal="justify" vertical="top" wrapText="1"/>
    </xf>
    <xf numFmtId="0" fontId="2" fillId="0" borderId="0" xfId="0" applyFont="1" applyFill="1" applyBorder="1" applyAlignment="1">
      <alignment horizontal="justify" vertical="top"/>
    </xf>
    <xf numFmtId="0" fontId="1" fillId="0" borderId="0" xfId="0" applyFont="1" applyBorder="1" applyAlignment="1">
      <alignment horizontal="justify" vertical="top"/>
    </xf>
    <xf numFmtId="0" fontId="1" fillId="0" borderId="1" xfId="0" applyFont="1" applyBorder="1" applyAlignment="1">
      <alignment horizontal="justify" vertical="top"/>
    </xf>
    <xf numFmtId="49" fontId="2" fillId="0" borderId="0" xfId="0" applyNumberFormat="1" applyFont="1" applyFill="1" applyAlignment="1">
      <alignment horizontal="left" vertical="top"/>
    </xf>
    <xf numFmtId="0" fontId="0" fillId="0" borderId="0" xfId="0" applyFont="1" applyAlignment="1">
      <alignment horizontal="justify" vertical="top"/>
    </xf>
    <xf numFmtId="0" fontId="2" fillId="0" borderId="0" xfId="0" applyFont="1" applyFill="1" applyBorder="1" applyAlignment="1">
      <alignment horizontal="justify" vertical="top" wrapText="1"/>
    </xf>
    <xf numFmtId="0" fontId="0" fillId="0" borderId="0" xfId="0" applyFont="1" applyFill="1" applyAlignment="1">
      <alignment horizontal="justify" vertical="top"/>
    </xf>
    <xf numFmtId="0" fontId="2" fillId="0" borderId="0" xfId="0" applyFont="1" applyBorder="1" applyAlignment="1">
      <alignment horizontal="left" vertical="top" wrapText="1"/>
    </xf>
    <xf numFmtId="0" fontId="0" fillId="0" borderId="0" xfId="0" applyAlignment="1">
      <alignment horizontal="left" vertical="top"/>
    </xf>
    <xf numFmtId="49" fontId="2" fillId="0" borderId="0" xfId="0" applyNumberFormat="1" applyFont="1" applyFill="1" applyAlignment="1">
      <alignment horizontal="justify" vertical="top" wrapText="1"/>
    </xf>
    <xf numFmtId="0" fontId="0" fillId="0" borderId="0" xfId="0" applyFill="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2"/>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3"/>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H58"/>
  <sheetViews>
    <sheetView view="pageBreakPreview" zoomScaleSheetLayoutView="100" workbookViewId="0" topLeftCell="A32">
      <selection activeCell="I51" sqref="I51"/>
    </sheetView>
  </sheetViews>
  <sheetFormatPr defaultColWidth="9.140625" defaultRowHeight="12.75"/>
  <cols>
    <col min="1" max="1" width="4.140625" style="2" customWidth="1"/>
    <col min="2" max="2" width="24.421875" style="2" customWidth="1"/>
    <col min="3" max="3" width="6.140625" style="2" customWidth="1"/>
    <col min="4" max="5" width="12.7109375" style="2" customWidth="1"/>
    <col min="6" max="6" width="2.140625" style="2" customWidth="1"/>
    <col min="7" max="7" width="12.7109375" style="2" customWidth="1"/>
    <col min="8" max="8" width="14.140625" style="2" customWidth="1"/>
    <col min="9" max="16384" width="9.140625" style="2" customWidth="1"/>
  </cols>
  <sheetData>
    <row r="5" ht="15.75">
      <c r="A5" s="27" t="s">
        <v>149</v>
      </c>
    </row>
    <row r="6" ht="12.75">
      <c r="A6" s="1"/>
    </row>
    <row r="7" ht="12.75">
      <c r="A7" s="1" t="s">
        <v>85</v>
      </c>
    </row>
    <row r="8" ht="12.75">
      <c r="A8" s="1" t="s">
        <v>281</v>
      </c>
    </row>
    <row r="9" ht="12.75">
      <c r="A9" s="2" t="s">
        <v>63</v>
      </c>
    </row>
    <row r="11" spans="4:8" ht="12.75">
      <c r="D11" s="174" t="s">
        <v>57</v>
      </c>
      <c r="E11" s="174"/>
      <c r="G11" s="174" t="s">
        <v>58</v>
      </c>
      <c r="H11" s="174"/>
    </row>
    <row r="12" spans="4:8" ht="12.75">
      <c r="D12" s="3"/>
      <c r="E12" s="4" t="s">
        <v>245</v>
      </c>
      <c r="F12" s="3"/>
      <c r="G12" s="3"/>
      <c r="H12" s="4"/>
    </row>
    <row r="13" spans="4:8" ht="12.75">
      <c r="D13" s="4" t="s">
        <v>59</v>
      </c>
      <c r="E13" s="4" t="s">
        <v>247</v>
      </c>
      <c r="F13" s="3"/>
      <c r="G13" s="62" t="s">
        <v>284</v>
      </c>
      <c r="H13" s="4" t="str">
        <f>G13</f>
        <v>6 months</v>
      </c>
    </row>
    <row r="14" spans="4:8" ht="12.75">
      <c r="D14" s="4" t="s">
        <v>157</v>
      </c>
      <c r="E14" s="34" t="s">
        <v>246</v>
      </c>
      <c r="F14" s="3"/>
      <c r="G14" s="62" t="s">
        <v>150</v>
      </c>
      <c r="H14" s="4" t="str">
        <f>G14</f>
        <v>Cumulative</v>
      </c>
    </row>
    <row r="15" spans="4:8" ht="12.75">
      <c r="D15" s="5" t="s">
        <v>285</v>
      </c>
      <c r="E15" s="5" t="s">
        <v>289</v>
      </c>
      <c r="F15" s="3"/>
      <c r="G15" s="5" t="str">
        <f>D15</f>
        <v>31 Mar 2007</v>
      </c>
      <c r="H15" s="5" t="str">
        <f>E15</f>
        <v>31 Mar 2006*</v>
      </c>
    </row>
    <row r="16" spans="3:8" ht="12.75">
      <c r="C16" s="1" t="s">
        <v>70</v>
      </c>
      <c r="D16" s="5" t="s">
        <v>60</v>
      </c>
      <c r="E16" s="5" t="s">
        <v>60</v>
      </c>
      <c r="G16" s="5" t="s">
        <v>60</v>
      </c>
      <c r="H16" s="5" t="s">
        <v>60</v>
      </c>
    </row>
    <row r="18" spans="1:8" ht="12.75">
      <c r="A18" s="2" t="s">
        <v>61</v>
      </c>
      <c r="D18" s="10">
        <v>23133</v>
      </c>
      <c r="E18" s="48" t="s">
        <v>131</v>
      </c>
      <c r="G18" s="10">
        <v>42741</v>
      </c>
      <c r="H18" s="48" t="s">
        <v>131</v>
      </c>
    </row>
    <row r="19" spans="4:8" ht="12.75">
      <c r="D19" s="28"/>
      <c r="E19" s="28"/>
      <c r="F19" s="29"/>
      <c r="G19" s="28"/>
      <c r="H19" s="28"/>
    </row>
    <row r="20" spans="1:8" ht="12.75">
      <c r="A20" s="2" t="s">
        <v>132</v>
      </c>
      <c r="D20" s="28">
        <v>-17006</v>
      </c>
      <c r="E20" s="48" t="s">
        <v>131</v>
      </c>
      <c r="F20" s="29"/>
      <c r="G20" s="10">
        <v>-31643</v>
      </c>
      <c r="H20" s="48" t="s">
        <v>131</v>
      </c>
    </row>
    <row r="21" spans="4:8" ht="12.75">
      <c r="D21" s="24"/>
      <c r="E21" s="24"/>
      <c r="F21" s="29"/>
      <c r="G21" s="24"/>
      <c r="H21" s="24"/>
    </row>
    <row r="22" spans="1:8" ht="12.75">
      <c r="A22" s="2" t="s">
        <v>64</v>
      </c>
      <c r="D22" s="28">
        <f>SUM(D18:D20)</f>
        <v>6127</v>
      </c>
      <c r="E22" s="48" t="s">
        <v>131</v>
      </c>
      <c r="F22" s="29"/>
      <c r="G22" s="28">
        <f>SUM(G18:G21)</f>
        <v>11098</v>
      </c>
      <c r="H22" s="48" t="s">
        <v>131</v>
      </c>
    </row>
    <row r="23" spans="4:8" ht="12.75">
      <c r="D23" s="28"/>
      <c r="E23" s="28"/>
      <c r="F23" s="29"/>
      <c r="G23" s="28"/>
      <c r="H23" s="28"/>
    </row>
    <row r="24" spans="1:8" ht="12.75">
      <c r="A24" s="2" t="s">
        <v>225</v>
      </c>
      <c r="D24" s="28">
        <v>325</v>
      </c>
      <c r="E24" s="48" t="s">
        <v>131</v>
      </c>
      <c r="F24" s="29"/>
      <c r="G24" s="10">
        <v>574</v>
      </c>
      <c r="H24" s="48" t="s">
        <v>131</v>
      </c>
    </row>
    <row r="25" spans="4:8" ht="12.75">
      <c r="D25" s="28"/>
      <c r="E25" s="28"/>
      <c r="F25" s="29"/>
      <c r="G25" s="28"/>
      <c r="H25" s="28"/>
    </row>
    <row r="26" spans="1:8" ht="12.75">
      <c r="A26" s="2" t="s">
        <v>133</v>
      </c>
      <c r="D26" s="28">
        <v>-759</v>
      </c>
      <c r="E26" s="48" t="s">
        <v>131</v>
      </c>
      <c r="F26" s="29"/>
      <c r="G26" s="10">
        <v>-1311</v>
      </c>
      <c r="H26" s="48" t="s">
        <v>131</v>
      </c>
    </row>
    <row r="27" spans="4:8" ht="12.75">
      <c r="D27" s="28"/>
      <c r="E27" s="28"/>
      <c r="F27" s="29"/>
      <c r="G27" s="28"/>
      <c r="H27" s="28"/>
    </row>
    <row r="28" spans="1:8" ht="12.75">
      <c r="A28" s="2" t="s">
        <v>65</v>
      </c>
      <c r="D28" s="28">
        <v>-1344</v>
      </c>
      <c r="E28" s="48" t="s">
        <v>131</v>
      </c>
      <c r="F28" s="29"/>
      <c r="G28" s="10">
        <v>-2550</v>
      </c>
      <c r="H28" s="33" t="str">
        <f>E28</f>
        <v>N/A</v>
      </c>
    </row>
    <row r="29" spans="4:8" ht="12.75">
      <c r="D29" s="22"/>
      <c r="E29" s="22"/>
      <c r="F29" s="47"/>
      <c r="G29" s="22"/>
      <c r="H29" s="22"/>
    </row>
    <row r="30" spans="1:8" ht="12.75">
      <c r="A30" s="2" t="s">
        <v>66</v>
      </c>
      <c r="D30" s="10">
        <v>-56</v>
      </c>
      <c r="E30" s="48" t="s">
        <v>131</v>
      </c>
      <c r="G30" s="10">
        <v>-106</v>
      </c>
      <c r="H30" s="48" t="s">
        <v>131</v>
      </c>
    </row>
    <row r="31" spans="4:8" ht="12.75">
      <c r="D31" s="11"/>
      <c r="E31" s="11"/>
      <c r="G31" s="11"/>
      <c r="H31" s="11"/>
    </row>
    <row r="32" spans="1:8" ht="12.75" customHeight="1">
      <c r="A32" s="1" t="s">
        <v>67</v>
      </c>
      <c r="D32" s="10">
        <f>SUM(D22:D31)</f>
        <v>4293</v>
      </c>
      <c r="E32" s="48" t="s">
        <v>131</v>
      </c>
      <c r="G32" s="10">
        <f>SUM(G22:G31)</f>
        <v>7705</v>
      </c>
      <c r="H32" s="33" t="str">
        <f>E32</f>
        <v>N/A</v>
      </c>
    </row>
    <row r="33" spans="4:8" ht="12.75">
      <c r="D33" s="10"/>
      <c r="E33" s="10"/>
      <c r="G33" s="10"/>
      <c r="H33" s="10"/>
    </row>
    <row r="34" spans="1:8" ht="12.75">
      <c r="A34" s="2" t="s">
        <v>151</v>
      </c>
      <c r="D34" s="11">
        <v>0</v>
      </c>
      <c r="E34" s="108" t="s">
        <v>131</v>
      </c>
      <c r="G34" s="11">
        <f>D34</f>
        <v>0</v>
      </c>
      <c r="H34" s="108" t="s">
        <v>131</v>
      </c>
    </row>
    <row r="35" spans="4:8" ht="12.75">
      <c r="D35" s="10">
        <f>SUM(D32:D34)</f>
        <v>4293</v>
      </c>
      <c r="E35" s="48" t="s">
        <v>131</v>
      </c>
      <c r="G35" s="10">
        <f>SUM(G32:G34)</f>
        <v>7705</v>
      </c>
      <c r="H35" s="48" t="s">
        <v>131</v>
      </c>
    </row>
    <row r="36" spans="4:8" ht="12.75">
      <c r="D36" s="10"/>
      <c r="E36" s="10"/>
      <c r="G36" s="10"/>
      <c r="H36" s="10"/>
    </row>
    <row r="37" spans="1:8" ht="12.75">
      <c r="A37" s="2" t="s">
        <v>68</v>
      </c>
      <c r="C37" s="2" t="s">
        <v>71</v>
      </c>
      <c r="D37" s="10">
        <v>-384</v>
      </c>
      <c r="E37" s="48" t="s">
        <v>131</v>
      </c>
      <c r="G37" s="10">
        <v>-759</v>
      </c>
      <c r="H37" s="48" t="s">
        <v>131</v>
      </c>
    </row>
    <row r="38" spans="4:8" ht="12.75" customHeight="1">
      <c r="D38" s="11"/>
      <c r="E38" s="11"/>
      <c r="G38" s="11"/>
      <c r="H38" s="11"/>
    </row>
    <row r="39" spans="1:8" ht="13.5" thickBot="1">
      <c r="A39" s="1" t="s">
        <v>251</v>
      </c>
      <c r="D39" s="12">
        <f>SUM(D35:D38)</f>
        <v>3909</v>
      </c>
      <c r="E39" s="107" t="s">
        <v>131</v>
      </c>
      <c r="G39" s="12">
        <f>SUM(G35:G38)</f>
        <v>6946</v>
      </c>
      <c r="H39" s="107" t="s">
        <v>131</v>
      </c>
    </row>
    <row r="40" spans="4:8" ht="12.75">
      <c r="D40" s="10"/>
      <c r="E40" s="9"/>
      <c r="H40" s="9"/>
    </row>
    <row r="41" spans="1:8" ht="12.75">
      <c r="A41" s="1" t="s">
        <v>212</v>
      </c>
      <c r="D41" s="10"/>
      <c r="E41" s="9"/>
      <c r="G41" s="13"/>
      <c r="H41" s="43"/>
    </row>
    <row r="42" spans="1:8" ht="13.5" thickBot="1">
      <c r="A42" s="29" t="s">
        <v>295</v>
      </c>
      <c r="B42" s="29"/>
      <c r="D42" s="81">
        <f>D39</f>
        <v>3909</v>
      </c>
      <c r="E42" s="96" t="str">
        <f>E39</f>
        <v>N/A</v>
      </c>
      <c r="G42" s="97">
        <f>G39</f>
        <v>6946</v>
      </c>
      <c r="H42" s="96" t="str">
        <f>H39</f>
        <v>N/A</v>
      </c>
    </row>
    <row r="43" spans="4:8" ht="12.75">
      <c r="D43" s="10"/>
      <c r="E43" s="9"/>
      <c r="H43" s="9"/>
    </row>
    <row r="44" spans="1:8" ht="12.75">
      <c r="A44" s="1" t="s">
        <v>139</v>
      </c>
      <c r="D44" s="10"/>
      <c r="E44" s="9"/>
      <c r="H44" s="9"/>
    </row>
    <row r="45" spans="1:8" ht="12.75">
      <c r="A45" s="2" t="s">
        <v>140</v>
      </c>
      <c r="C45" s="2" t="s">
        <v>249</v>
      </c>
      <c r="D45" s="116">
        <f>Notes!H250</f>
        <v>4.654291735625751</v>
      </c>
      <c r="E45" s="117" t="s">
        <v>131</v>
      </c>
      <c r="F45" s="29"/>
      <c r="G45" s="116">
        <f>Notes!I250</f>
        <v>8.291949193009264</v>
      </c>
      <c r="H45" s="48" t="s">
        <v>131</v>
      </c>
    </row>
    <row r="46" spans="1:8" ht="13.5" thickBot="1">
      <c r="A46" s="2" t="s">
        <v>141</v>
      </c>
      <c r="C46" s="2" t="s">
        <v>250</v>
      </c>
      <c r="D46" s="118">
        <f>Notes!H270</f>
        <v>4.524724511528845</v>
      </c>
      <c r="E46" s="118" t="s">
        <v>131</v>
      </c>
      <c r="F46" s="29"/>
      <c r="G46" s="118">
        <f>Notes!I270</f>
        <v>8.048853971123316</v>
      </c>
      <c r="H46" s="59" t="s">
        <v>131</v>
      </c>
    </row>
    <row r="47" ht="12.75">
      <c r="D47" s="10"/>
    </row>
    <row r="48" spans="1:8" ht="13.5" thickBot="1">
      <c r="A48" s="1" t="s">
        <v>213</v>
      </c>
      <c r="D48" s="51">
        <v>0</v>
      </c>
      <c r="E48" s="59" t="s">
        <v>131</v>
      </c>
      <c r="G48" s="110">
        <v>3.6</v>
      </c>
      <c r="H48" s="59" t="s">
        <v>131</v>
      </c>
    </row>
    <row r="49" ht="12.75">
      <c r="D49" s="10"/>
    </row>
    <row r="50" spans="1:8" ht="13.5" thickBot="1">
      <c r="A50" s="1" t="s">
        <v>214</v>
      </c>
      <c r="D50" s="98">
        <v>143</v>
      </c>
      <c r="E50" s="96" t="s">
        <v>211</v>
      </c>
      <c r="G50" s="98">
        <v>271</v>
      </c>
      <c r="H50" s="96" t="s">
        <v>211</v>
      </c>
    </row>
    <row r="51" spans="1:8" ht="13.5" thickBot="1">
      <c r="A51" s="1" t="s">
        <v>215</v>
      </c>
      <c r="D51" s="99">
        <f>D30</f>
        <v>-56</v>
      </c>
      <c r="E51" s="100" t="s">
        <v>211</v>
      </c>
      <c r="G51" s="101">
        <v>-106</v>
      </c>
      <c r="H51" s="100" t="s">
        <v>211</v>
      </c>
    </row>
    <row r="52" ht="12.75">
      <c r="D52" s="10"/>
    </row>
    <row r="53" spans="1:4" ht="12.75">
      <c r="A53" s="1" t="s">
        <v>72</v>
      </c>
      <c r="D53" s="10"/>
    </row>
    <row r="54" spans="1:8" ht="12.75">
      <c r="A54" s="175" t="s">
        <v>286</v>
      </c>
      <c r="B54" s="175"/>
      <c r="C54" s="175"/>
      <c r="D54" s="175"/>
      <c r="E54" s="175"/>
      <c r="F54" s="175"/>
      <c r="G54" s="175"/>
      <c r="H54" s="175"/>
    </row>
    <row r="55" spans="1:8" ht="32.25" customHeight="1">
      <c r="A55" s="175"/>
      <c r="B55" s="175"/>
      <c r="C55" s="175"/>
      <c r="D55" s="175"/>
      <c r="E55" s="175"/>
      <c r="F55" s="175"/>
      <c r="G55" s="175"/>
      <c r="H55" s="175"/>
    </row>
    <row r="56" spans="1:8" ht="12.75">
      <c r="A56" s="29"/>
      <c r="B56" s="29"/>
      <c r="C56" s="29"/>
      <c r="D56" s="29"/>
      <c r="E56" s="29"/>
      <c r="F56" s="29"/>
      <c r="G56" s="29"/>
      <c r="H56" s="29"/>
    </row>
    <row r="57" spans="1:8" ht="42.75" customHeight="1">
      <c r="A57" s="154" t="s">
        <v>146</v>
      </c>
      <c r="B57" s="176" t="s">
        <v>298</v>
      </c>
      <c r="C57" s="176"/>
      <c r="D57" s="176"/>
      <c r="E57" s="176"/>
      <c r="F57" s="176"/>
      <c r="G57" s="176"/>
      <c r="H57" s="176"/>
    </row>
    <row r="58" spans="1:8" ht="12.75" customHeight="1">
      <c r="A58" s="8"/>
      <c r="B58" s="8"/>
      <c r="C58" s="8"/>
      <c r="D58" s="8"/>
      <c r="E58" s="8"/>
      <c r="F58" s="8"/>
      <c r="G58" s="8"/>
      <c r="H58" s="8"/>
    </row>
  </sheetData>
  <mergeCells count="4">
    <mergeCell ref="D11:E11"/>
    <mergeCell ref="G11:H11"/>
    <mergeCell ref="A54:H55"/>
    <mergeCell ref="B57:H57"/>
  </mergeCells>
  <printOptions/>
  <pageMargins left="0.44" right="0.25" top="0.26" bottom="0.57" header="0.33" footer="0.28"/>
  <pageSetup firstPageNumber="1" useFirstPageNumber="1" horizontalDpi="300" verticalDpi="300" orientation="portrait" paperSize="9"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63"/>
  <sheetViews>
    <sheetView view="pageBreakPreview" zoomScaleSheetLayoutView="100" workbookViewId="0" topLeftCell="A25">
      <selection activeCell="G53" sqref="G53"/>
    </sheetView>
  </sheetViews>
  <sheetFormatPr defaultColWidth="9.140625" defaultRowHeight="12.75"/>
  <cols>
    <col min="1" max="1" width="3.8515625" style="2" customWidth="1"/>
    <col min="2" max="2" width="44.7109375" style="2" customWidth="1"/>
    <col min="3" max="3" width="6.140625" style="2" customWidth="1"/>
    <col min="4" max="4" width="3.28125" style="2" customWidth="1"/>
    <col min="5" max="5" width="12.7109375" style="2" customWidth="1"/>
    <col min="6" max="6" width="3.28125" style="2" customWidth="1"/>
    <col min="7" max="7" width="15.28125" style="2" customWidth="1"/>
    <col min="8" max="16384" width="9.140625" style="2" customWidth="1"/>
  </cols>
  <sheetData>
    <row r="5" spans="1:3" ht="15.75">
      <c r="A5" s="27" t="s">
        <v>149</v>
      </c>
      <c r="B5" s="27"/>
      <c r="C5" s="1"/>
    </row>
    <row r="7" spans="1:3" ht="12.75">
      <c r="A7" s="1" t="s">
        <v>86</v>
      </c>
      <c r="C7" s="1"/>
    </row>
    <row r="8" spans="1:3" ht="12.75">
      <c r="A8" s="1" t="s">
        <v>282</v>
      </c>
      <c r="C8" s="1"/>
    </row>
    <row r="9" spans="1:5" ht="12.75">
      <c r="A9" s="2" t="s">
        <v>63</v>
      </c>
      <c r="C9" s="1"/>
      <c r="E9" s="148"/>
    </row>
    <row r="10" spans="3:7" ht="12.75">
      <c r="C10" s="1"/>
      <c r="G10" s="34" t="s">
        <v>204</v>
      </c>
    </row>
    <row r="11" spans="1:7" ht="12.75">
      <c r="A11" s="1"/>
      <c r="C11" s="1"/>
      <c r="E11" s="4" t="s">
        <v>53</v>
      </c>
      <c r="G11" s="4" t="s">
        <v>53</v>
      </c>
    </row>
    <row r="12" spans="4:7" ht="12.75">
      <c r="D12" s="3"/>
      <c r="E12" s="49" t="s">
        <v>283</v>
      </c>
      <c r="F12" s="5"/>
      <c r="G12" s="111" t="s">
        <v>244</v>
      </c>
    </row>
    <row r="13" spans="3:7" ht="12.75">
      <c r="C13" s="61" t="s">
        <v>70</v>
      </c>
      <c r="E13" s="5" t="s">
        <v>60</v>
      </c>
      <c r="F13" s="5"/>
      <c r="G13" s="49" t="s">
        <v>60</v>
      </c>
    </row>
    <row r="14" spans="3:7" ht="12.75">
      <c r="C14" s="1"/>
      <c r="E14" s="5"/>
      <c r="F14" s="5"/>
      <c r="G14" s="130" t="s">
        <v>20</v>
      </c>
    </row>
    <row r="15" spans="1:7" ht="12.75">
      <c r="A15" s="1" t="s">
        <v>227</v>
      </c>
      <c r="G15" s="50"/>
    </row>
    <row r="16" spans="1:7" ht="12.75">
      <c r="A16" s="1" t="s">
        <v>226</v>
      </c>
      <c r="E16" s="15"/>
      <c r="F16" s="15"/>
      <c r="G16" s="16"/>
    </row>
    <row r="17" spans="1:7" ht="12.75">
      <c r="A17" s="2" t="s">
        <v>73</v>
      </c>
      <c r="C17" s="2" t="s">
        <v>50</v>
      </c>
      <c r="E17" s="15">
        <v>24967</v>
      </c>
      <c r="F17" s="15"/>
      <c r="G17" s="86">
        <v>23829</v>
      </c>
    </row>
    <row r="18" spans="1:7" ht="12.75">
      <c r="A18" s="2" t="s">
        <v>21</v>
      </c>
      <c r="C18" s="2" t="s">
        <v>50</v>
      </c>
      <c r="E18" s="15">
        <v>2349</v>
      </c>
      <c r="F18" s="15"/>
      <c r="G18" s="86">
        <v>2372</v>
      </c>
    </row>
    <row r="19" spans="1:7" ht="12.75">
      <c r="A19" s="2" t="s">
        <v>152</v>
      </c>
      <c r="E19" s="11">
        <v>10</v>
      </c>
      <c r="F19" s="15"/>
      <c r="G19" s="87">
        <v>10</v>
      </c>
    </row>
    <row r="20" spans="5:7" ht="12.75">
      <c r="E20" s="18">
        <f>SUM(E17:E19)</f>
        <v>27326</v>
      </c>
      <c r="G20" s="102">
        <f>SUM(G17:G19)</f>
        <v>26211</v>
      </c>
    </row>
    <row r="21" spans="1:7" ht="12.75">
      <c r="A21" s="6"/>
      <c r="E21" s="15"/>
      <c r="F21" s="15"/>
      <c r="G21" s="88"/>
    </row>
    <row r="22" spans="1:7" ht="12.75">
      <c r="A22" s="1" t="s">
        <v>228</v>
      </c>
      <c r="E22" s="15"/>
      <c r="F22" s="15"/>
      <c r="G22" s="88"/>
    </row>
    <row r="23" spans="1:7" ht="12.75">
      <c r="A23" s="2" t="s">
        <v>134</v>
      </c>
      <c r="E23" s="15">
        <v>10544</v>
      </c>
      <c r="F23" s="15"/>
      <c r="G23" s="86">
        <v>8775</v>
      </c>
    </row>
    <row r="24" spans="1:7" ht="12.75">
      <c r="A24" s="2" t="s">
        <v>74</v>
      </c>
      <c r="E24" s="15">
        <v>6253</v>
      </c>
      <c r="F24" s="15"/>
      <c r="G24" s="86">
        <v>3583</v>
      </c>
    </row>
    <row r="25" spans="1:7" ht="12.75">
      <c r="A25" s="2" t="s">
        <v>153</v>
      </c>
      <c r="D25" s="5"/>
      <c r="E25" s="21">
        <v>869</v>
      </c>
      <c r="F25" s="17"/>
      <c r="G25" s="33">
        <v>426</v>
      </c>
    </row>
    <row r="26" spans="1:7" ht="12.75">
      <c r="A26" s="2" t="s">
        <v>253</v>
      </c>
      <c r="D26" s="5"/>
      <c r="E26" s="120">
        <v>16493</v>
      </c>
      <c r="F26" s="17"/>
      <c r="G26" s="33">
        <v>19461</v>
      </c>
    </row>
    <row r="27" spans="1:7" ht="12.75">
      <c r="A27" s="2" t="s">
        <v>75</v>
      </c>
      <c r="E27" s="22">
        <v>5367</v>
      </c>
      <c r="F27" s="15"/>
      <c r="G27" s="33">
        <v>4062</v>
      </c>
    </row>
    <row r="28" spans="5:7" ht="12.75">
      <c r="E28" s="18">
        <f>SUM(E23:E27)</f>
        <v>39526</v>
      </c>
      <c r="F28" s="15"/>
      <c r="G28" s="38">
        <f>SUM(G23:G27)</f>
        <v>36307</v>
      </c>
    </row>
    <row r="29" spans="1:7" ht="13.5" thickBot="1">
      <c r="A29" s="1" t="s">
        <v>236</v>
      </c>
      <c r="E29" s="12">
        <f>E20+E28</f>
        <v>66852</v>
      </c>
      <c r="F29" s="15"/>
      <c r="G29" s="12">
        <f>G20+G28</f>
        <v>62518</v>
      </c>
    </row>
    <row r="30" spans="5:7" ht="12.75">
      <c r="E30" s="15"/>
      <c r="F30" s="15"/>
      <c r="G30" s="15"/>
    </row>
    <row r="31" spans="1:7" ht="12.75">
      <c r="A31" s="1" t="s">
        <v>229</v>
      </c>
      <c r="E31" s="15"/>
      <c r="F31" s="15"/>
      <c r="G31" s="15"/>
    </row>
    <row r="32" spans="1:7" ht="12.75">
      <c r="A32" s="1" t="s">
        <v>230</v>
      </c>
      <c r="E32" s="15"/>
      <c r="F32" s="15"/>
      <c r="G32" s="15"/>
    </row>
    <row r="33" spans="1:7" ht="12.75">
      <c r="A33" s="2" t="s">
        <v>79</v>
      </c>
      <c r="E33" s="15">
        <v>42011</v>
      </c>
      <c r="F33" s="15"/>
      <c r="G33" s="33">
        <v>41100</v>
      </c>
    </row>
    <row r="34" spans="1:7" ht="12.75">
      <c r="A34" s="2" t="s">
        <v>216</v>
      </c>
      <c r="E34" s="15">
        <v>8131</v>
      </c>
      <c r="F34" s="15"/>
      <c r="G34" s="33">
        <v>7295</v>
      </c>
    </row>
    <row r="35" spans="1:7" ht="12.75">
      <c r="A35" s="2" t="s">
        <v>22</v>
      </c>
      <c r="C35" s="2" t="s">
        <v>48</v>
      </c>
      <c r="E35" s="15">
        <v>1291</v>
      </c>
      <c r="F35" s="15"/>
      <c r="G35" s="33">
        <v>1151</v>
      </c>
    </row>
    <row r="36" spans="1:7" ht="12.75">
      <c r="A36" s="2" t="s">
        <v>80</v>
      </c>
      <c r="C36" s="2" t="s">
        <v>51</v>
      </c>
      <c r="E36" s="15">
        <v>8803</v>
      </c>
      <c r="F36" s="15"/>
      <c r="G36" s="15">
        <v>1614</v>
      </c>
    </row>
    <row r="37" spans="1:7" ht="12.75">
      <c r="A37" s="29" t="s">
        <v>46</v>
      </c>
      <c r="B37" s="29"/>
      <c r="C37" s="29" t="s">
        <v>49</v>
      </c>
      <c r="D37" s="29"/>
      <c r="E37" s="22">
        <v>0</v>
      </c>
      <c r="F37" s="22"/>
      <c r="G37" s="22">
        <v>3268</v>
      </c>
    </row>
    <row r="38" spans="5:7" ht="12.75">
      <c r="E38" s="15"/>
      <c r="F38" s="15"/>
      <c r="G38" s="86"/>
    </row>
    <row r="39" spans="1:7" ht="12.75">
      <c r="A39" s="1" t="s">
        <v>231</v>
      </c>
      <c r="E39" s="18">
        <f>SUM(E33:E38)</f>
        <v>60236</v>
      </c>
      <c r="F39" s="15"/>
      <c r="G39" s="38">
        <f>SUM(G33:G38)</f>
        <v>54428</v>
      </c>
    </row>
    <row r="40" spans="5:7" ht="12.75">
      <c r="E40" s="15"/>
      <c r="F40" s="15"/>
      <c r="G40" s="15"/>
    </row>
    <row r="41" spans="1:7" ht="12.75">
      <c r="A41" s="1" t="s">
        <v>232</v>
      </c>
      <c r="E41" s="15"/>
      <c r="F41" s="15"/>
      <c r="G41" s="15"/>
    </row>
    <row r="42" spans="1:7" ht="12.75">
      <c r="A42" s="2" t="s">
        <v>154</v>
      </c>
      <c r="E42" s="15">
        <v>504</v>
      </c>
      <c r="F42" s="15"/>
      <c r="G42" s="86">
        <v>433</v>
      </c>
    </row>
    <row r="43" spans="5:7" ht="12.75">
      <c r="E43" s="19"/>
      <c r="F43" s="10"/>
      <c r="G43" s="103"/>
    </row>
    <row r="44" spans="1:7" ht="12.75">
      <c r="A44" s="1" t="s">
        <v>233</v>
      </c>
      <c r="E44" s="15"/>
      <c r="F44" s="15"/>
      <c r="G44" s="15"/>
    </row>
    <row r="45" spans="1:7" ht="12.75">
      <c r="A45" s="2" t="s">
        <v>76</v>
      </c>
      <c r="E45" s="15">
        <v>2912</v>
      </c>
      <c r="F45" s="15"/>
      <c r="G45" s="86">
        <v>3153</v>
      </c>
    </row>
    <row r="46" spans="1:7" ht="12.75">
      <c r="A46" s="2" t="s">
        <v>77</v>
      </c>
      <c r="E46" s="15">
        <v>2906</v>
      </c>
      <c r="F46" s="15"/>
      <c r="G46" s="33">
        <v>4436</v>
      </c>
    </row>
    <row r="47" spans="1:7" ht="12.75">
      <c r="A47" s="2" t="s">
        <v>78</v>
      </c>
      <c r="E47" s="15">
        <v>294</v>
      </c>
      <c r="F47" s="15"/>
      <c r="G47" s="86">
        <v>68</v>
      </c>
    </row>
    <row r="48" spans="5:7" ht="12.75">
      <c r="E48" s="18">
        <f>SUM(E45:E47)</f>
        <v>6112</v>
      </c>
      <c r="F48" s="15"/>
      <c r="G48" s="38">
        <f>SUM(G45:G47)</f>
        <v>7657</v>
      </c>
    </row>
    <row r="49" spans="1:7" ht="12.75">
      <c r="A49" s="2" t="s">
        <v>234</v>
      </c>
      <c r="E49" s="15">
        <f>E42+E48</f>
        <v>6616</v>
      </c>
      <c r="F49" s="15"/>
      <c r="G49" s="15">
        <f>G42+G48</f>
        <v>8090</v>
      </c>
    </row>
    <row r="50" spans="1:7" ht="13.5" thickBot="1">
      <c r="A50" s="1" t="s">
        <v>235</v>
      </c>
      <c r="E50" s="12">
        <f>E39+E49</f>
        <v>66852</v>
      </c>
      <c r="F50" s="15"/>
      <c r="G50" s="12">
        <f>G39+G49</f>
        <v>62518</v>
      </c>
    </row>
    <row r="51" spans="5:7" ht="12.75">
      <c r="E51" s="15"/>
      <c r="F51" s="15"/>
      <c r="G51" s="16"/>
    </row>
    <row r="52" spans="1:7" ht="12.75">
      <c r="A52" s="177" t="s">
        <v>224</v>
      </c>
      <c r="B52" s="177"/>
      <c r="E52" s="10"/>
      <c r="F52" s="10"/>
      <c r="G52" s="10"/>
    </row>
    <row r="53" spans="1:7" ht="16.5" customHeight="1" thickBot="1">
      <c r="A53" s="178"/>
      <c r="B53" s="178"/>
      <c r="E53" s="51">
        <f>E39/(E33*2)</f>
        <v>0.7169074766132679</v>
      </c>
      <c r="F53" s="10"/>
      <c r="G53" s="51">
        <f>G39/(G33*2)</f>
        <v>0.6621411192214112</v>
      </c>
    </row>
    <row r="54" spans="5:7" ht="12.75">
      <c r="E54" s="10"/>
      <c r="F54" s="10"/>
      <c r="G54" s="10"/>
    </row>
    <row r="55" spans="1:7" ht="12.75">
      <c r="A55" s="1" t="s">
        <v>72</v>
      </c>
      <c r="E55" s="10"/>
      <c r="F55" s="10"/>
      <c r="G55" s="10"/>
    </row>
    <row r="56" spans="1:7" ht="12.75">
      <c r="A56" s="175" t="s">
        <v>270</v>
      </c>
      <c r="B56" s="175"/>
      <c r="C56" s="175"/>
      <c r="D56" s="175"/>
      <c r="E56" s="175"/>
      <c r="F56" s="175"/>
      <c r="G56" s="175"/>
    </row>
    <row r="57" spans="1:7" ht="29.25" customHeight="1">
      <c r="A57" s="175"/>
      <c r="B57" s="175"/>
      <c r="C57" s="175"/>
      <c r="D57" s="175"/>
      <c r="E57" s="175"/>
      <c r="F57" s="175"/>
      <c r="G57" s="175"/>
    </row>
    <row r="58" spans="1:7" ht="12.75" customHeight="1">
      <c r="A58" s="8"/>
      <c r="B58" s="8"/>
      <c r="C58" s="8"/>
      <c r="D58" s="8"/>
      <c r="E58" s="8"/>
      <c r="F58" s="8"/>
      <c r="G58" s="8"/>
    </row>
    <row r="59" ht="12.75" customHeight="1"/>
    <row r="60" ht="12.75" customHeight="1"/>
    <row r="61" ht="12.75" customHeight="1"/>
    <row r="62" ht="12.75" customHeight="1"/>
    <row r="63" spans="1:7" ht="12.75" customHeight="1">
      <c r="A63" s="8"/>
      <c r="B63" s="8"/>
      <c r="C63" s="8"/>
      <c r="D63" s="8"/>
      <c r="E63" s="8"/>
      <c r="F63" s="8"/>
      <c r="G63" s="8"/>
    </row>
  </sheetData>
  <mergeCells count="2">
    <mergeCell ref="A52:B53"/>
    <mergeCell ref="A56:G57"/>
  </mergeCells>
  <printOptions/>
  <pageMargins left="0.75" right="0.75" top="0.72" bottom="0.74" header="0.5" footer="0.5"/>
  <pageSetup firstPageNumber="2" useFirstPageNumber="1" horizontalDpi="300" verticalDpi="300" orientation="portrait" paperSize="9" scale="98"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I43"/>
  <sheetViews>
    <sheetView view="pageBreakPreview" zoomScaleSheetLayoutView="100" workbookViewId="0" topLeftCell="A13">
      <selection activeCell="J16" sqref="J16"/>
    </sheetView>
  </sheetViews>
  <sheetFormatPr defaultColWidth="9.140625" defaultRowHeight="12.75"/>
  <cols>
    <col min="1" max="1" width="3.8515625" style="2" customWidth="1"/>
    <col min="2" max="2" width="35.57421875" style="2" customWidth="1"/>
    <col min="3" max="3" width="5.8515625" style="2" customWidth="1"/>
    <col min="4" max="4" width="9.28125" style="2" customWidth="1"/>
    <col min="5" max="5" width="8.28125" style="2" customWidth="1"/>
    <col min="6" max="6" width="8.421875" style="2" customWidth="1"/>
    <col min="7" max="7" width="11.28125" style="2" customWidth="1"/>
    <col min="8" max="8" width="9.421875" style="2" customWidth="1"/>
    <col min="9" max="9" width="8.28125" style="2" customWidth="1"/>
    <col min="10" max="16384" width="9.140625" style="2" customWidth="1"/>
  </cols>
  <sheetData>
    <row r="5" spans="1:3" ht="15.75">
      <c r="A5" s="27" t="s">
        <v>149</v>
      </c>
      <c r="B5" s="27"/>
      <c r="C5" s="27"/>
    </row>
    <row r="7" ht="12.75">
      <c r="A7" s="1" t="s">
        <v>87</v>
      </c>
    </row>
    <row r="8" ht="12.75">
      <c r="A8" s="1" t="str">
        <f>'IS'!A8</f>
        <v>For The Second Quarter Ended 31 March 2007</v>
      </c>
    </row>
    <row r="9" ht="12.75">
      <c r="A9" s="2" t="s">
        <v>63</v>
      </c>
    </row>
    <row r="11" spans="4:8" ht="12.75">
      <c r="D11" s="179" t="s">
        <v>155</v>
      </c>
      <c r="E11" s="179"/>
      <c r="F11" s="180"/>
      <c r="G11" s="122"/>
      <c r="H11" s="4" t="s">
        <v>52</v>
      </c>
    </row>
    <row r="12" spans="1:9" ht="12.75">
      <c r="A12" s="1"/>
      <c r="D12" s="4" t="s">
        <v>83</v>
      </c>
      <c r="E12" s="34" t="s">
        <v>237</v>
      </c>
      <c r="F12" s="34" t="s">
        <v>84</v>
      </c>
      <c r="G12" s="34" t="s">
        <v>23</v>
      </c>
      <c r="H12" s="4" t="s">
        <v>82</v>
      </c>
      <c r="I12" s="7"/>
    </row>
    <row r="13" spans="4:9" ht="12.75">
      <c r="D13" s="4" t="s">
        <v>84</v>
      </c>
      <c r="E13" s="34" t="s">
        <v>238</v>
      </c>
      <c r="F13" s="34" t="s">
        <v>24</v>
      </c>
      <c r="G13" s="34" t="s">
        <v>25</v>
      </c>
      <c r="H13" s="4" t="s">
        <v>26</v>
      </c>
      <c r="I13" s="4" t="s">
        <v>81</v>
      </c>
    </row>
    <row r="14" spans="3:9" ht="12.75">
      <c r="C14" s="61" t="s">
        <v>70</v>
      </c>
      <c r="D14" s="5" t="s">
        <v>60</v>
      </c>
      <c r="E14" s="5" t="s">
        <v>60</v>
      </c>
      <c r="F14" s="4" t="s">
        <v>60</v>
      </c>
      <c r="G14" s="4" t="s">
        <v>60</v>
      </c>
      <c r="H14" s="5" t="s">
        <v>60</v>
      </c>
      <c r="I14" s="5" t="s">
        <v>60</v>
      </c>
    </row>
    <row r="15" spans="4:9" ht="12.75">
      <c r="D15" s="14"/>
      <c r="E15" s="13"/>
      <c r="F15" s="13"/>
      <c r="G15" s="13"/>
      <c r="H15" s="14"/>
      <c r="I15" s="14"/>
    </row>
    <row r="16" spans="1:9" ht="12.75">
      <c r="A16" s="2" t="s">
        <v>266</v>
      </c>
      <c r="D16" s="131"/>
      <c r="E16" s="35"/>
      <c r="F16" s="35"/>
      <c r="G16" s="35"/>
      <c r="H16" s="131"/>
      <c r="I16" s="131"/>
    </row>
    <row r="17" spans="1:9" ht="12.75">
      <c r="A17" s="29" t="s">
        <v>278</v>
      </c>
      <c r="B17" s="29"/>
      <c r="D17" s="132">
        <v>41100</v>
      </c>
      <c r="E17" s="133">
        <v>7295</v>
      </c>
      <c r="F17" s="133">
        <v>0</v>
      </c>
      <c r="G17" s="133">
        <v>3268</v>
      </c>
      <c r="H17" s="134">
        <v>2765</v>
      </c>
      <c r="I17" s="135">
        <f>SUM(D17:H17)</f>
        <v>54428</v>
      </c>
    </row>
    <row r="18" spans="1:9" ht="12.75">
      <c r="A18" s="29" t="s">
        <v>279</v>
      </c>
      <c r="B18" s="29"/>
      <c r="C18" s="2" t="s">
        <v>48</v>
      </c>
      <c r="D18" s="136">
        <v>0</v>
      </c>
      <c r="E18" s="104">
        <v>0</v>
      </c>
      <c r="F18" s="104">
        <v>1151</v>
      </c>
      <c r="G18" s="104">
        <v>0</v>
      </c>
      <c r="H18" s="137">
        <v>-1151</v>
      </c>
      <c r="I18" s="138">
        <f>SUM(D18:H18)</f>
        <v>0</v>
      </c>
    </row>
    <row r="19" spans="1:9" ht="12.75">
      <c r="A19" s="2" t="s">
        <v>267</v>
      </c>
      <c r="D19" s="131">
        <f aca="true" t="shared" si="0" ref="D19:I19">SUM(D17:D18)</f>
        <v>41100</v>
      </c>
      <c r="E19" s="131">
        <f t="shared" si="0"/>
        <v>7295</v>
      </c>
      <c r="F19" s="131">
        <f t="shared" si="0"/>
        <v>1151</v>
      </c>
      <c r="G19" s="131">
        <f t="shared" si="0"/>
        <v>3268</v>
      </c>
      <c r="H19" s="131">
        <f t="shared" si="0"/>
        <v>1614</v>
      </c>
      <c r="I19" s="131">
        <f t="shared" si="0"/>
        <v>54428</v>
      </c>
    </row>
    <row r="20" spans="4:9" ht="12.75">
      <c r="D20" s="131"/>
      <c r="E20" s="35"/>
      <c r="F20" s="35"/>
      <c r="G20" s="35"/>
      <c r="H20" s="131"/>
      <c r="I20" s="131"/>
    </row>
    <row r="21" spans="1:9" ht="12.75">
      <c r="A21" s="2" t="s">
        <v>27</v>
      </c>
      <c r="C21" s="2" t="s">
        <v>49</v>
      </c>
      <c r="D21" s="137">
        <v>0</v>
      </c>
      <c r="E21" s="104">
        <v>0</v>
      </c>
      <c r="F21" s="104">
        <v>0</v>
      </c>
      <c r="G21" s="104">
        <v>-3268</v>
      </c>
      <c r="H21" s="137">
        <v>3268</v>
      </c>
      <c r="I21" s="137">
        <f>SUM(D21:H21)</f>
        <v>0</v>
      </c>
    </row>
    <row r="22" spans="4:9" ht="12.75">
      <c r="D22" s="131">
        <f aca="true" t="shared" si="1" ref="D22:I22">SUM(D19:D21)</f>
        <v>41100</v>
      </c>
      <c r="E22" s="131">
        <f t="shared" si="1"/>
        <v>7295</v>
      </c>
      <c r="F22" s="131">
        <f t="shared" si="1"/>
        <v>1151</v>
      </c>
      <c r="G22" s="131">
        <f t="shared" si="1"/>
        <v>0</v>
      </c>
      <c r="H22" s="131">
        <f t="shared" si="1"/>
        <v>4882</v>
      </c>
      <c r="I22" s="131">
        <f t="shared" si="1"/>
        <v>54428</v>
      </c>
    </row>
    <row r="23" spans="4:9" ht="12.75">
      <c r="D23" s="131"/>
      <c r="E23" s="131"/>
      <c r="F23" s="131"/>
      <c r="G23" s="131"/>
      <c r="H23" s="131"/>
      <c r="I23" s="131"/>
    </row>
    <row r="24" ht="12.75">
      <c r="A24" s="2" t="s">
        <v>28</v>
      </c>
    </row>
    <row r="25" spans="1:9" ht="12.75">
      <c r="A25" s="2" t="s">
        <v>29</v>
      </c>
      <c r="D25" s="131">
        <v>911</v>
      </c>
      <c r="E25" s="131">
        <v>911</v>
      </c>
      <c r="F25" s="131">
        <v>0</v>
      </c>
      <c r="G25" s="131">
        <v>0</v>
      </c>
      <c r="H25" s="53">
        <v>0</v>
      </c>
      <c r="I25" s="131">
        <f>SUM(D25:H25)</f>
        <v>1822</v>
      </c>
    </row>
    <row r="26" spans="4:9" ht="12.75">
      <c r="D26" s="131"/>
      <c r="E26" s="131"/>
      <c r="F26" s="131"/>
      <c r="G26" s="131"/>
      <c r="H26" s="131"/>
      <c r="I26" s="131"/>
    </row>
    <row r="27" spans="1:9" ht="12.75">
      <c r="A27" s="2" t="s">
        <v>14</v>
      </c>
      <c r="D27" s="131">
        <v>0</v>
      </c>
      <c r="E27" s="131">
        <v>-75</v>
      </c>
      <c r="F27" s="131">
        <v>0</v>
      </c>
      <c r="G27" s="131">
        <v>0</v>
      </c>
      <c r="H27" s="53">
        <v>0</v>
      </c>
      <c r="I27" s="131">
        <f>SUM(D27:H27)</f>
        <v>-75</v>
      </c>
    </row>
    <row r="28" spans="4:9" ht="12.75">
      <c r="D28" s="131"/>
      <c r="E28" s="131"/>
      <c r="F28" s="131"/>
      <c r="G28" s="131"/>
      <c r="H28" s="131"/>
      <c r="I28" s="131"/>
    </row>
    <row r="29" spans="1:9" ht="12.75">
      <c r="A29" s="2" t="s">
        <v>30</v>
      </c>
      <c r="D29" s="131">
        <v>0</v>
      </c>
      <c r="E29" s="131">
        <v>0</v>
      </c>
      <c r="F29" s="131">
        <v>140</v>
      </c>
      <c r="G29" s="131">
        <v>0</v>
      </c>
      <c r="H29" s="131">
        <v>0</v>
      </c>
      <c r="I29" s="131">
        <f>SUM(D29:H29)</f>
        <v>140</v>
      </c>
    </row>
    <row r="30" spans="4:9" ht="12.75">
      <c r="D30" s="131"/>
      <c r="E30" s="131"/>
      <c r="F30" s="131"/>
      <c r="G30" s="131"/>
      <c r="H30" s="131"/>
      <c r="I30" s="131"/>
    </row>
    <row r="31" spans="1:9" ht="12.75">
      <c r="A31" s="29" t="s">
        <v>269</v>
      </c>
      <c r="B31" s="29"/>
      <c r="D31" s="139">
        <v>0</v>
      </c>
      <c r="E31" s="139">
        <v>0</v>
      </c>
      <c r="F31" s="139">
        <v>0</v>
      </c>
      <c r="G31" s="139">
        <v>0</v>
      </c>
      <c r="H31" s="167">
        <v>6946</v>
      </c>
      <c r="I31" s="131">
        <f>SUM(D31:H31)</f>
        <v>6946</v>
      </c>
    </row>
    <row r="32" spans="1:9" ht="12.75">
      <c r="A32" s="29"/>
      <c r="B32" s="29"/>
      <c r="D32" s="139"/>
      <c r="E32" s="139"/>
      <c r="F32" s="139"/>
      <c r="G32" s="139"/>
      <c r="H32" s="167"/>
      <c r="I32" s="131"/>
    </row>
    <row r="33" spans="1:9" ht="12.75">
      <c r="A33" s="29" t="s">
        <v>287</v>
      </c>
      <c r="B33" s="29"/>
      <c r="D33" s="139"/>
      <c r="E33" s="139"/>
      <c r="F33" s="139"/>
      <c r="G33" s="139"/>
      <c r="H33" s="167">
        <v>-3025</v>
      </c>
      <c r="I33" s="131">
        <f>SUM(D33:H33)</f>
        <v>-3025</v>
      </c>
    </row>
    <row r="34" spans="4:9" ht="12.75">
      <c r="D34" s="131"/>
      <c r="E34" s="131"/>
      <c r="F34" s="131"/>
      <c r="G34" s="131"/>
      <c r="H34" s="131"/>
      <c r="I34" s="131"/>
    </row>
    <row r="35" spans="1:9" ht="13.5" thickBot="1">
      <c r="A35" s="2" t="s">
        <v>282</v>
      </c>
      <c r="D35" s="140">
        <f aca="true" t="shared" si="2" ref="D35:I35">SUM(D22:D34)</f>
        <v>42011</v>
      </c>
      <c r="E35" s="140">
        <f t="shared" si="2"/>
        <v>8131</v>
      </c>
      <c r="F35" s="140">
        <f t="shared" si="2"/>
        <v>1291</v>
      </c>
      <c r="G35" s="140">
        <f t="shared" si="2"/>
        <v>0</v>
      </c>
      <c r="H35" s="140">
        <f t="shared" si="2"/>
        <v>8803</v>
      </c>
      <c r="I35" s="140">
        <f t="shared" si="2"/>
        <v>60236</v>
      </c>
    </row>
    <row r="36" spans="4:9" ht="12.75">
      <c r="D36" s="15"/>
      <c r="E36" s="15"/>
      <c r="F36" s="15"/>
      <c r="G36" s="15"/>
      <c r="H36" s="15"/>
      <c r="I36" s="15"/>
    </row>
    <row r="37" spans="8:9" ht="12.75">
      <c r="H37" s="10"/>
      <c r="I37" s="10"/>
    </row>
    <row r="38" spans="8:9" ht="12.75">
      <c r="H38" s="10"/>
      <c r="I38" s="10"/>
    </row>
    <row r="39" spans="1:9" ht="12.75">
      <c r="A39" s="1" t="s">
        <v>72</v>
      </c>
      <c r="H39" s="10"/>
      <c r="I39" s="10"/>
    </row>
    <row r="40" spans="1:9" ht="12.75">
      <c r="A40" s="175" t="s">
        <v>268</v>
      </c>
      <c r="B40" s="175"/>
      <c r="C40" s="175"/>
      <c r="D40" s="175"/>
      <c r="E40" s="175"/>
      <c r="F40" s="175"/>
      <c r="G40" s="175"/>
      <c r="H40" s="175"/>
      <c r="I40" s="175"/>
    </row>
    <row r="41" spans="1:9" ht="12.75">
      <c r="A41" s="175"/>
      <c r="B41" s="175"/>
      <c r="C41" s="175"/>
      <c r="D41" s="175"/>
      <c r="E41" s="175"/>
      <c r="F41" s="175"/>
      <c r="G41" s="175"/>
      <c r="H41" s="175"/>
      <c r="I41" s="175"/>
    </row>
    <row r="42" spans="1:9" ht="15" customHeight="1">
      <c r="A42" s="175"/>
      <c r="B42" s="175"/>
      <c r="C42" s="175"/>
      <c r="D42" s="175"/>
      <c r="E42" s="175"/>
      <c r="F42" s="175"/>
      <c r="G42" s="175"/>
      <c r="H42" s="175"/>
      <c r="I42" s="175"/>
    </row>
    <row r="43" spans="1:9" ht="12.75">
      <c r="A43" s="8"/>
      <c r="B43" s="8"/>
      <c r="C43" s="8"/>
      <c r="D43" s="8"/>
      <c r="E43" s="8"/>
      <c r="F43" s="8"/>
      <c r="G43" s="8"/>
      <c r="H43" s="8"/>
      <c r="I43" s="8"/>
    </row>
  </sheetData>
  <mergeCells count="2">
    <mergeCell ref="A40:I42"/>
    <mergeCell ref="D11:F11"/>
  </mergeCells>
  <printOptions/>
  <pageMargins left="0.22" right="0.22" top="0.78" bottom="0.75" header="0.5" footer="0.5"/>
  <pageSetup firstPageNumber="3" useFirstPageNumber="1" horizontalDpi="300" verticalDpi="300" orientation="portrait" paperSize="9"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8"/>
  <sheetViews>
    <sheetView view="pageBreakPreview" zoomScaleSheetLayoutView="100" workbookViewId="0" topLeftCell="A30">
      <selection activeCell="B37" sqref="B37"/>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149</v>
      </c>
      <c r="B5" s="27"/>
      <c r="C5" s="1"/>
    </row>
    <row r="7" spans="1:3" ht="12.75">
      <c r="A7" s="1" t="s">
        <v>88</v>
      </c>
      <c r="C7" s="1"/>
    </row>
    <row r="8" spans="1:3" ht="12.75">
      <c r="A8" s="1" t="str">
        <f>StmtEquity!A8</f>
        <v>For The Second Quarter Ended 31 March 2007</v>
      </c>
      <c r="C8" s="1"/>
    </row>
    <row r="9" spans="1:3" ht="12.75">
      <c r="A9" s="2" t="s">
        <v>63</v>
      </c>
      <c r="C9" s="1"/>
    </row>
    <row r="10" ht="5.25" customHeight="1">
      <c r="C10" s="1"/>
    </row>
    <row r="11" spans="3:7" ht="12.75">
      <c r="C11" s="1"/>
      <c r="E11" s="91" t="s">
        <v>284</v>
      </c>
      <c r="G11" s="91" t="str">
        <f>E11</f>
        <v>6 months</v>
      </c>
    </row>
    <row r="12" spans="1:7" ht="12.75">
      <c r="A12" s="1"/>
      <c r="C12" s="1"/>
      <c r="E12" s="4" t="s">
        <v>31</v>
      </c>
      <c r="G12" s="4" t="s">
        <v>209</v>
      </c>
    </row>
    <row r="13" spans="4:7" ht="12.75">
      <c r="D13" s="3"/>
      <c r="E13" s="5" t="s">
        <v>283</v>
      </c>
      <c r="F13" s="5"/>
      <c r="G13" s="5" t="s">
        <v>288</v>
      </c>
    </row>
    <row r="14" spans="3:7" ht="12.75">
      <c r="C14" s="34" t="s">
        <v>70</v>
      </c>
      <c r="E14" s="5" t="s">
        <v>60</v>
      </c>
      <c r="F14" s="5"/>
      <c r="G14" s="5" t="s">
        <v>60</v>
      </c>
    </row>
    <row r="15" spans="3:7" ht="12.75">
      <c r="C15" s="1"/>
      <c r="E15" s="5"/>
      <c r="F15" s="5"/>
      <c r="G15" s="5"/>
    </row>
    <row r="16" spans="1:7" ht="12.75">
      <c r="A16" s="20" t="s">
        <v>97</v>
      </c>
      <c r="B16" s="13"/>
      <c r="C16" s="13"/>
      <c r="D16" s="13"/>
      <c r="E16" s="15"/>
      <c r="F16" s="15"/>
      <c r="G16" s="16"/>
    </row>
    <row r="17" spans="1:7" ht="12.75">
      <c r="A17" s="13" t="s">
        <v>67</v>
      </c>
      <c r="B17" s="13"/>
      <c r="C17" s="13"/>
      <c r="D17" s="13"/>
      <c r="E17" s="22">
        <v>7705</v>
      </c>
      <c r="F17" s="15"/>
      <c r="G17" s="16" t="s">
        <v>131</v>
      </c>
    </row>
    <row r="18" spans="1:7" ht="12.75">
      <c r="A18" s="13" t="s">
        <v>89</v>
      </c>
      <c r="B18" s="13"/>
      <c r="C18" s="13"/>
      <c r="D18" s="13"/>
      <c r="E18" s="22"/>
      <c r="F18" s="22"/>
      <c r="G18" s="22"/>
    </row>
    <row r="19" spans="1:7" ht="12.75">
      <c r="A19" s="13"/>
      <c r="B19" s="13" t="s">
        <v>156</v>
      </c>
      <c r="C19" s="13"/>
      <c r="D19" s="13"/>
      <c r="E19" s="22">
        <v>1367</v>
      </c>
      <c r="F19" s="22"/>
      <c r="G19" s="16" t="s">
        <v>131</v>
      </c>
    </row>
    <row r="20" spans="1:7" ht="12.75">
      <c r="A20" s="13"/>
      <c r="B20" s="13" t="s">
        <v>32</v>
      </c>
      <c r="C20" s="13"/>
      <c r="D20" s="13"/>
      <c r="E20" s="22">
        <v>140</v>
      </c>
      <c r="F20" s="22"/>
      <c r="G20" s="16" t="s">
        <v>131</v>
      </c>
    </row>
    <row r="21" spans="1:7" ht="12.75">
      <c r="A21" s="13"/>
      <c r="B21" s="13" t="s">
        <v>254</v>
      </c>
      <c r="C21" s="13"/>
      <c r="D21" s="13"/>
      <c r="E21" s="22">
        <v>-276</v>
      </c>
      <c r="F21" s="22"/>
      <c r="G21" s="16" t="s">
        <v>131</v>
      </c>
    </row>
    <row r="22" spans="1:7" ht="12.75">
      <c r="A22" s="13"/>
      <c r="B22" s="13" t="s">
        <v>290</v>
      </c>
      <c r="C22" s="13"/>
      <c r="D22" s="13"/>
      <c r="E22" s="22">
        <v>-10</v>
      </c>
      <c r="F22" s="22"/>
      <c r="G22" s="16"/>
    </row>
    <row r="23" spans="1:7" ht="12.75">
      <c r="A23" s="13"/>
      <c r="B23" s="13" t="s">
        <v>90</v>
      </c>
      <c r="C23" s="13"/>
      <c r="D23" s="13"/>
      <c r="E23" s="22">
        <v>106</v>
      </c>
      <c r="F23" s="22"/>
      <c r="G23" s="16" t="s">
        <v>131</v>
      </c>
    </row>
    <row r="24" spans="1:7" ht="12.75">
      <c r="A24" s="20"/>
      <c r="B24" s="2" t="s">
        <v>98</v>
      </c>
      <c r="C24" s="13"/>
      <c r="D24" s="13"/>
      <c r="E24" s="24">
        <v>-271</v>
      </c>
      <c r="F24" s="22"/>
      <c r="G24" s="37" t="s">
        <v>131</v>
      </c>
    </row>
    <row r="25" spans="1:7" ht="12.75">
      <c r="A25" s="13" t="s">
        <v>91</v>
      </c>
      <c r="B25" s="13"/>
      <c r="C25" s="13"/>
      <c r="D25" s="13"/>
      <c r="E25" s="22">
        <f>SUM(E17:E24)</f>
        <v>8761</v>
      </c>
      <c r="F25" s="22"/>
      <c r="G25" s="16" t="s">
        <v>131</v>
      </c>
    </row>
    <row r="26" spans="1:7" ht="12.75">
      <c r="A26" s="13"/>
      <c r="B26" s="13" t="s">
        <v>134</v>
      </c>
      <c r="C26" s="13"/>
      <c r="D26" s="13"/>
      <c r="E26" s="23">
        <v>-1770</v>
      </c>
      <c r="F26" s="22"/>
      <c r="G26" s="16" t="s">
        <v>131</v>
      </c>
    </row>
    <row r="27" spans="1:7" ht="12.75">
      <c r="A27" s="13"/>
      <c r="B27" s="13" t="s">
        <v>92</v>
      </c>
      <c r="C27" s="13"/>
      <c r="D27" s="13"/>
      <c r="E27" s="23">
        <v>-2837</v>
      </c>
      <c r="F27" s="22"/>
      <c r="G27" s="16" t="s">
        <v>131</v>
      </c>
    </row>
    <row r="28" spans="1:7" ht="12.75">
      <c r="A28" s="13"/>
      <c r="B28" s="13" t="s">
        <v>93</v>
      </c>
      <c r="C28" s="13"/>
      <c r="D28" s="14"/>
      <c r="E28" s="25">
        <v>-1770</v>
      </c>
      <c r="F28" s="26"/>
      <c r="G28" s="37" t="s">
        <v>131</v>
      </c>
    </row>
    <row r="29" spans="1:7" ht="12.75">
      <c r="A29" s="13" t="s">
        <v>143</v>
      </c>
      <c r="B29" s="13"/>
      <c r="C29" s="13"/>
      <c r="D29" s="13"/>
      <c r="E29" s="23">
        <f>SUM(E25:E28)</f>
        <v>2384</v>
      </c>
      <c r="F29" s="22"/>
      <c r="G29" s="16" t="s">
        <v>131</v>
      </c>
    </row>
    <row r="30" spans="1:7" ht="12.75">
      <c r="A30" s="13"/>
      <c r="B30" s="13" t="s">
        <v>94</v>
      </c>
      <c r="C30" s="13"/>
      <c r="D30" s="13"/>
      <c r="E30" s="23">
        <v>-463</v>
      </c>
      <c r="F30" s="22"/>
      <c r="G30" s="16" t="s">
        <v>131</v>
      </c>
    </row>
    <row r="31" spans="2:7" ht="12.75">
      <c r="B31" s="13" t="s">
        <v>95</v>
      </c>
      <c r="C31" s="13"/>
      <c r="D31" s="13"/>
      <c r="E31" s="23">
        <v>-106</v>
      </c>
      <c r="F31" s="22"/>
      <c r="G31" s="16" t="s">
        <v>131</v>
      </c>
    </row>
    <row r="32" spans="2:7" ht="12.75">
      <c r="B32" s="2" t="s">
        <v>100</v>
      </c>
      <c r="C32" s="13"/>
      <c r="D32" s="13"/>
      <c r="E32" s="23">
        <v>271</v>
      </c>
      <c r="F32" s="22"/>
      <c r="G32" s="16" t="s">
        <v>131</v>
      </c>
    </row>
    <row r="33" spans="1:7" ht="12.75">
      <c r="A33" s="13" t="s">
        <v>144</v>
      </c>
      <c r="B33" s="13"/>
      <c r="C33" s="13"/>
      <c r="D33" s="13"/>
      <c r="E33" s="54">
        <f>SUM(E29:E32)</f>
        <v>2086</v>
      </c>
      <c r="F33" s="22"/>
      <c r="G33" s="38" t="s">
        <v>131</v>
      </c>
    </row>
    <row r="34" spans="1:7" ht="12.75">
      <c r="A34" s="20"/>
      <c r="B34" s="13"/>
      <c r="C34" s="13"/>
      <c r="D34" s="13"/>
      <c r="E34" s="22"/>
      <c r="F34" s="22"/>
      <c r="G34" s="22"/>
    </row>
    <row r="35" spans="1:7" ht="12.75">
      <c r="A35" s="20" t="s">
        <v>96</v>
      </c>
      <c r="B35" s="13"/>
      <c r="C35" s="13"/>
      <c r="D35" s="13"/>
      <c r="E35" s="22"/>
      <c r="F35" s="22"/>
      <c r="G35" s="22"/>
    </row>
    <row r="36" spans="1:7" ht="12.75">
      <c r="A36" s="20"/>
      <c r="B36" s="13" t="s">
        <v>290</v>
      </c>
      <c r="C36" s="13"/>
      <c r="D36" s="13"/>
      <c r="E36" s="22">
        <v>10</v>
      </c>
      <c r="F36" s="22"/>
      <c r="G36" s="23" t="s">
        <v>131</v>
      </c>
    </row>
    <row r="37" spans="2:7" ht="12.75">
      <c r="B37" s="13" t="s">
        <v>99</v>
      </c>
      <c r="C37" s="13"/>
      <c r="D37" s="13"/>
      <c r="E37" s="23">
        <v>-2482</v>
      </c>
      <c r="F37" s="22"/>
      <c r="G37" s="16" t="s">
        <v>131</v>
      </c>
    </row>
    <row r="38" spans="1:7" ht="12.75">
      <c r="A38" s="13" t="s">
        <v>145</v>
      </c>
      <c r="B38" s="13"/>
      <c r="C38" s="13"/>
      <c r="D38" s="13"/>
      <c r="E38" s="54">
        <f>SUM(E36:E37)</f>
        <v>-2472</v>
      </c>
      <c r="F38" s="22"/>
      <c r="G38" s="38" t="s">
        <v>131</v>
      </c>
    </row>
    <row r="39" spans="1:7" ht="12.75">
      <c r="A39" s="13"/>
      <c r="B39" s="13"/>
      <c r="C39" s="13"/>
      <c r="D39" s="13"/>
      <c r="E39" s="23"/>
      <c r="F39" s="22"/>
      <c r="G39" s="22"/>
    </row>
    <row r="40" spans="1:7" ht="12.75">
      <c r="A40" s="20" t="s">
        <v>239</v>
      </c>
      <c r="B40" s="13"/>
      <c r="C40" s="13"/>
      <c r="D40" s="13"/>
      <c r="E40" s="23"/>
      <c r="F40" s="22"/>
      <c r="G40" s="22"/>
    </row>
    <row r="41" spans="1:7" ht="12.75">
      <c r="A41" s="20"/>
      <c r="B41" s="13" t="s">
        <v>105</v>
      </c>
      <c r="C41" s="13"/>
      <c r="D41" s="13"/>
      <c r="E41" s="23">
        <v>-3025</v>
      </c>
      <c r="F41" s="22"/>
      <c r="G41" s="23" t="s">
        <v>131</v>
      </c>
    </row>
    <row r="42" spans="2:7" ht="12.75">
      <c r="B42" s="13" t="s">
        <v>255</v>
      </c>
      <c r="C42" s="13"/>
      <c r="D42" s="13"/>
      <c r="E42" s="23"/>
      <c r="F42" s="22"/>
      <c r="G42" s="23"/>
    </row>
    <row r="43" spans="1:7" ht="12.75">
      <c r="A43" s="13"/>
      <c r="B43" s="2" t="s">
        <v>256</v>
      </c>
      <c r="C43" s="13"/>
      <c r="D43" s="13"/>
      <c r="E43" s="23">
        <v>1823</v>
      </c>
      <c r="F43" s="22"/>
      <c r="G43" s="16" t="s">
        <v>131</v>
      </c>
    </row>
    <row r="44" spans="1:7" ht="12.75">
      <c r="A44" s="13"/>
      <c r="B44" s="13" t="s">
        <v>15</v>
      </c>
      <c r="C44" s="13"/>
      <c r="D44" s="13"/>
      <c r="E44" s="23">
        <v>-75</v>
      </c>
      <c r="F44" s="22"/>
      <c r="G44" s="16" t="s">
        <v>131</v>
      </c>
    </row>
    <row r="45" spans="1:7" ht="12.75">
      <c r="A45" s="13" t="s">
        <v>280</v>
      </c>
      <c r="B45" s="13"/>
      <c r="C45" s="13"/>
      <c r="D45" s="13"/>
      <c r="E45" s="54">
        <f>SUM(E41:E44)</f>
        <v>-1277</v>
      </c>
      <c r="F45" s="22"/>
      <c r="G45" s="38" t="s">
        <v>131</v>
      </c>
    </row>
    <row r="46" spans="1:7" ht="12.75">
      <c r="A46" s="13"/>
      <c r="B46" s="13"/>
      <c r="C46" s="13"/>
      <c r="D46" s="13"/>
      <c r="E46" s="23"/>
      <c r="F46" s="22"/>
      <c r="G46" s="22"/>
    </row>
    <row r="47" spans="1:7" ht="12.75">
      <c r="A47" s="20" t="s">
        <v>101</v>
      </c>
      <c r="B47" s="13"/>
      <c r="C47" s="13"/>
      <c r="D47" s="13"/>
      <c r="E47" s="23">
        <f>E38+E33+E45</f>
        <v>-1663</v>
      </c>
      <c r="F47" s="22"/>
      <c r="G47" s="16" t="s">
        <v>131</v>
      </c>
    </row>
    <row r="48" spans="1:7" ht="12.75" customHeight="1">
      <c r="A48" s="13" t="s">
        <v>130</v>
      </c>
      <c r="B48" s="13"/>
      <c r="C48" s="13"/>
      <c r="D48" s="13"/>
      <c r="E48" s="23"/>
      <c r="F48" s="22"/>
      <c r="G48" s="22"/>
    </row>
    <row r="49" spans="1:7" ht="12.75">
      <c r="A49" s="20" t="s">
        <v>240</v>
      </c>
      <c r="B49" s="13"/>
      <c r="C49" s="13"/>
      <c r="D49" s="13"/>
      <c r="E49" s="104">
        <v>23523</v>
      </c>
      <c r="F49" s="22"/>
      <c r="G49" s="37" t="s">
        <v>131</v>
      </c>
    </row>
    <row r="50" spans="1:7" ht="6" customHeight="1">
      <c r="A50" s="13"/>
      <c r="B50" s="13"/>
      <c r="C50" s="13"/>
      <c r="D50" s="13"/>
      <c r="E50" s="23"/>
      <c r="F50" s="22"/>
      <c r="G50" s="22"/>
    </row>
    <row r="51" spans="1:7" ht="13.5" thickBot="1">
      <c r="A51" s="20" t="s">
        <v>241</v>
      </c>
      <c r="B51" s="13"/>
      <c r="C51" s="109" t="s">
        <v>210</v>
      </c>
      <c r="D51" s="13"/>
      <c r="E51" s="39">
        <f>SUM(E47:E50)</f>
        <v>21860</v>
      </c>
      <c r="F51" s="22"/>
      <c r="G51" s="39" t="s">
        <v>131</v>
      </c>
    </row>
    <row r="52" spans="2:4" ht="12.75">
      <c r="B52" s="20"/>
      <c r="D52" s="13"/>
    </row>
    <row r="53" spans="1:7" ht="14.25" customHeight="1">
      <c r="A53" s="1" t="s">
        <v>72</v>
      </c>
      <c r="E53" s="10"/>
      <c r="F53" s="10"/>
      <c r="G53" s="10"/>
    </row>
    <row r="54" spans="1:7" ht="12.75">
      <c r="A54" s="175" t="s">
        <v>286</v>
      </c>
      <c r="B54" s="175"/>
      <c r="C54" s="175"/>
      <c r="D54" s="175"/>
      <c r="E54" s="175"/>
      <c r="F54" s="175"/>
      <c r="G54" s="175"/>
    </row>
    <row r="55" spans="1:7" ht="26.25" customHeight="1">
      <c r="A55" s="175"/>
      <c r="B55" s="175"/>
      <c r="C55" s="175"/>
      <c r="D55" s="175"/>
      <c r="E55" s="175"/>
      <c r="F55" s="175"/>
      <c r="G55" s="175"/>
    </row>
    <row r="57" spans="1:8" ht="42.75" customHeight="1">
      <c r="A57" s="154" t="s">
        <v>147</v>
      </c>
      <c r="B57" s="176" t="s">
        <v>298</v>
      </c>
      <c r="C57" s="176"/>
      <c r="D57" s="176"/>
      <c r="E57" s="176"/>
      <c r="F57" s="176"/>
      <c r="G57" s="176"/>
      <c r="H57" s="8"/>
    </row>
    <row r="58" spans="1:8" ht="12.75">
      <c r="A58" s="181"/>
      <c r="B58" s="181"/>
      <c r="C58" s="181"/>
      <c r="D58" s="181"/>
      <c r="E58" s="181"/>
      <c r="F58" s="181"/>
      <c r="G58" s="181"/>
      <c r="H58" s="8"/>
    </row>
  </sheetData>
  <mergeCells count="3">
    <mergeCell ref="A58:G58"/>
    <mergeCell ref="A54:G55"/>
    <mergeCell ref="B57:G57"/>
  </mergeCells>
  <printOptions/>
  <pageMargins left="0.64" right="0.3" top="0.78" bottom="0.49" header="0.5" footer="0.3"/>
  <pageSetup firstPageNumber="4" useFirstPageNumber="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K308"/>
  <sheetViews>
    <sheetView tabSelected="1" view="pageBreakPreview" zoomScaleSheetLayoutView="100" workbookViewId="0" topLeftCell="A136">
      <selection activeCell="B155" sqref="B155"/>
    </sheetView>
  </sheetViews>
  <sheetFormatPr defaultColWidth="9.140625" defaultRowHeight="12.75"/>
  <cols>
    <col min="1" max="1" width="3.421875" style="2" customWidth="1"/>
    <col min="2" max="2" width="4.421875" style="2" customWidth="1"/>
    <col min="3" max="3" width="4.00390625" style="2" customWidth="1"/>
    <col min="4" max="4" width="26.421875" style="2" customWidth="1"/>
    <col min="5" max="5" width="9.8515625" style="2" customWidth="1"/>
    <col min="6" max="6" width="11.57421875" style="2" customWidth="1"/>
    <col min="7" max="7" width="11.421875" style="2" customWidth="1"/>
    <col min="8" max="8" width="12.28125" style="2" customWidth="1"/>
    <col min="9" max="9" width="13.00390625" style="2" customWidth="1"/>
    <col min="10" max="16384" width="9.140625" style="2" customWidth="1"/>
  </cols>
  <sheetData>
    <row r="5" spans="1:5" ht="15.75">
      <c r="A5" s="27" t="s">
        <v>158</v>
      </c>
      <c r="B5" s="27"/>
      <c r="E5" s="1"/>
    </row>
    <row r="7" spans="1:5" ht="12.75">
      <c r="A7" s="1" t="s">
        <v>102</v>
      </c>
      <c r="E7" s="1"/>
    </row>
    <row r="8" spans="1:5" ht="12.75">
      <c r="A8" s="1" t="str">
        <f>Cashflow!A8</f>
        <v>For The Second Quarter Ended 31 March 2007</v>
      </c>
      <c r="E8" s="1"/>
    </row>
    <row r="9" ht="6.75" customHeight="1">
      <c r="E9" s="1"/>
    </row>
    <row r="10" spans="1:9" ht="12.75">
      <c r="A10" s="65"/>
      <c r="B10" s="65"/>
      <c r="C10" s="65"/>
      <c r="D10" s="65"/>
      <c r="E10" s="66"/>
      <c r="F10" s="65"/>
      <c r="G10" s="65"/>
      <c r="H10" s="65"/>
      <c r="I10" s="65"/>
    </row>
    <row r="11" spans="1:9" ht="14.25" customHeight="1">
      <c r="A11" s="153" t="s">
        <v>271</v>
      </c>
      <c r="B11" s="153"/>
      <c r="C11" s="153"/>
      <c r="D11" s="153"/>
      <c r="E11" s="67"/>
      <c r="F11" s="64"/>
      <c r="G11" s="64"/>
      <c r="H11" s="64"/>
      <c r="I11" s="64"/>
    </row>
    <row r="12" spans="1:9" ht="12.75">
      <c r="A12" s="13"/>
      <c r="B12" s="13"/>
      <c r="C12" s="13"/>
      <c r="D12" s="13"/>
      <c r="E12" s="20"/>
      <c r="F12" s="13"/>
      <c r="G12" s="30"/>
      <c r="H12" s="13"/>
      <c r="I12" s="30"/>
    </row>
    <row r="13" spans="1:9" ht="12.75">
      <c r="A13" s="68" t="s">
        <v>159</v>
      </c>
      <c r="B13" s="20" t="s">
        <v>160</v>
      </c>
      <c r="C13" s="20"/>
      <c r="D13" s="20"/>
      <c r="E13" s="20"/>
      <c r="F13" s="13"/>
      <c r="G13" s="30"/>
      <c r="H13" s="13"/>
      <c r="I13" s="30"/>
    </row>
    <row r="14" spans="1:9" ht="12.75">
      <c r="A14" s="68"/>
      <c r="B14" s="20"/>
      <c r="C14" s="20"/>
      <c r="D14" s="20"/>
      <c r="E14" s="20"/>
      <c r="F14" s="13"/>
      <c r="G14" s="30"/>
      <c r="H14" s="13"/>
      <c r="I14" s="30"/>
    </row>
    <row r="15" spans="1:9" ht="12.75">
      <c r="A15" s="20"/>
      <c r="B15" s="197" t="s">
        <v>299</v>
      </c>
      <c r="C15" s="192"/>
      <c r="D15" s="192"/>
      <c r="E15" s="192"/>
      <c r="F15" s="192"/>
      <c r="G15" s="192"/>
      <c r="H15" s="192"/>
      <c r="I15" s="192"/>
    </row>
    <row r="16" spans="1:9" ht="12.75">
      <c r="A16" s="20"/>
      <c r="B16" s="192"/>
      <c r="C16" s="192"/>
      <c r="D16" s="192"/>
      <c r="E16" s="192"/>
      <c r="F16" s="192"/>
      <c r="G16" s="192"/>
      <c r="H16" s="192"/>
      <c r="I16" s="192"/>
    </row>
    <row r="17" spans="1:9" ht="12.75">
      <c r="A17" s="20"/>
      <c r="B17" s="192"/>
      <c r="C17" s="192"/>
      <c r="D17" s="192"/>
      <c r="E17" s="192"/>
      <c r="F17" s="192"/>
      <c r="G17" s="192"/>
      <c r="H17" s="192"/>
      <c r="I17" s="192"/>
    </row>
    <row r="18" spans="1:9" ht="12.75">
      <c r="A18" s="20"/>
      <c r="B18" s="192"/>
      <c r="C18" s="192"/>
      <c r="D18" s="192"/>
      <c r="E18" s="192"/>
      <c r="F18" s="192"/>
      <c r="G18" s="192"/>
      <c r="H18" s="192"/>
      <c r="I18" s="192"/>
    </row>
    <row r="19" spans="1:9" ht="12.75">
      <c r="A19" s="20"/>
      <c r="B19" s="192"/>
      <c r="C19" s="192"/>
      <c r="D19" s="192"/>
      <c r="E19" s="192"/>
      <c r="F19" s="192"/>
      <c r="G19" s="192"/>
      <c r="H19" s="192"/>
      <c r="I19" s="192"/>
    </row>
    <row r="20" spans="1:9" ht="12.75">
      <c r="A20" s="20"/>
      <c r="B20" s="192"/>
      <c r="C20" s="192"/>
      <c r="D20" s="192"/>
      <c r="E20" s="192"/>
      <c r="F20" s="192"/>
      <c r="G20" s="192"/>
      <c r="H20" s="192"/>
      <c r="I20" s="192"/>
    </row>
    <row r="21" spans="1:11" ht="282" customHeight="1">
      <c r="A21" s="13"/>
      <c r="B21" s="192"/>
      <c r="C21" s="192"/>
      <c r="D21" s="192"/>
      <c r="E21" s="192"/>
      <c r="F21" s="192"/>
      <c r="G21" s="192"/>
      <c r="H21" s="192"/>
      <c r="I21" s="192"/>
      <c r="K21" s="2" t="s">
        <v>19</v>
      </c>
    </row>
    <row r="22" spans="1:9" ht="12.75">
      <c r="A22" s="13"/>
      <c r="B22" s="13"/>
      <c r="C22" s="13"/>
      <c r="D22" s="13"/>
      <c r="E22" s="13"/>
      <c r="F22" s="13"/>
      <c r="G22" s="15"/>
      <c r="H22" s="15"/>
      <c r="I22" s="16"/>
    </row>
    <row r="23" spans="1:9" ht="40.5" customHeight="1">
      <c r="A23" s="13"/>
      <c r="B23" s="199" t="s">
        <v>17</v>
      </c>
      <c r="C23" s="200"/>
      <c r="D23" s="200"/>
      <c r="E23" s="200"/>
      <c r="F23" s="200"/>
      <c r="G23" s="200"/>
      <c r="H23" s="200"/>
      <c r="I23" s="200"/>
    </row>
    <row r="24" spans="1:9" ht="14.25" customHeight="1">
      <c r="A24" s="13"/>
      <c r="B24" s="126"/>
      <c r="C24" s="127"/>
      <c r="D24" s="127"/>
      <c r="E24" s="127"/>
      <c r="F24" s="127"/>
      <c r="G24" s="127"/>
      <c r="H24" s="127"/>
      <c r="I24" s="127"/>
    </row>
    <row r="25" spans="1:9" ht="13.5" customHeight="1">
      <c r="A25" s="13"/>
      <c r="B25" s="129" t="s">
        <v>18</v>
      </c>
      <c r="C25" s="127"/>
      <c r="D25" s="127"/>
      <c r="E25" s="127"/>
      <c r="F25" s="127"/>
      <c r="G25" s="127"/>
      <c r="H25" s="127"/>
      <c r="I25" s="127"/>
    </row>
    <row r="26" spans="1:9" ht="13.5" customHeight="1">
      <c r="A26" s="13"/>
      <c r="B26" s="126"/>
      <c r="C26" s="127"/>
      <c r="D26" s="127"/>
      <c r="E26" s="127"/>
      <c r="F26" s="127"/>
      <c r="G26" s="127"/>
      <c r="H26" s="127"/>
      <c r="I26" s="127"/>
    </row>
    <row r="27" spans="1:9" ht="142.5" customHeight="1">
      <c r="A27" s="13"/>
      <c r="B27" s="188" t="s">
        <v>300</v>
      </c>
      <c r="C27" s="187"/>
      <c r="D27" s="187"/>
      <c r="E27" s="187"/>
      <c r="F27" s="187"/>
      <c r="G27" s="187"/>
      <c r="H27" s="187"/>
      <c r="I27" s="187"/>
    </row>
    <row r="28" spans="1:9" ht="13.5" customHeight="1">
      <c r="A28" s="13"/>
      <c r="B28" s="126"/>
      <c r="C28" s="127"/>
      <c r="D28" s="127"/>
      <c r="E28" s="127"/>
      <c r="F28" s="127"/>
      <c r="G28" s="127"/>
      <c r="H28" s="127"/>
      <c r="I28" s="127"/>
    </row>
    <row r="29" spans="1:9" ht="12.75">
      <c r="A29" s="153" t="s">
        <v>272</v>
      </c>
      <c r="B29" s="153"/>
      <c r="C29" s="155"/>
      <c r="D29" s="155"/>
      <c r="E29" s="155"/>
      <c r="F29" s="155"/>
      <c r="G29" s="64"/>
      <c r="H29" s="64"/>
      <c r="I29" s="64"/>
    </row>
    <row r="30" spans="1:9" ht="12.75">
      <c r="A30" s="20"/>
      <c r="B30" s="20"/>
      <c r="C30" s="13"/>
      <c r="D30" s="13"/>
      <c r="E30" s="13"/>
      <c r="F30" s="13"/>
      <c r="G30" s="13"/>
      <c r="H30" s="13"/>
      <c r="I30" s="13"/>
    </row>
    <row r="31" spans="1:9" ht="65.25" customHeight="1">
      <c r="A31" s="13"/>
      <c r="B31" s="189" t="s">
        <v>301</v>
      </c>
      <c r="C31" s="190"/>
      <c r="D31" s="190"/>
      <c r="E31" s="190"/>
      <c r="F31" s="190"/>
      <c r="G31" s="190"/>
      <c r="H31" s="190"/>
      <c r="I31" s="190"/>
    </row>
    <row r="32" spans="1:9" ht="12.75">
      <c r="A32" s="13"/>
      <c r="B32" s="13"/>
      <c r="C32" s="13"/>
      <c r="D32" s="13"/>
      <c r="E32" s="13"/>
      <c r="F32" s="13"/>
      <c r="G32" s="15"/>
      <c r="H32" s="15"/>
      <c r="I32" s="16"/>
    </row>
    <row r="33" spans="1:9" ht="12.75">
      <c r="A33" s="13"/>
      <c r="B33" s="129" t="s">
        <v>33</v>
      </c>
      <c r="C33" s="13"/>
      <c r="D33" s="13"/>
      <c r="E33" s="13"/>
      <c r="F33" s="13"/>
      <c r="G33" s="15"/>
      <c r="H33" s="15"/>
      <c r="I33" s="16"/>
    </row>
    <row r="34" spans="1:9" ht="12.75" customHeight="1">
      <c r="A34" s="13"/>
      <c r="B34" s="128"/>
      <c r="C34" s="13"/>
      <c r="D34" s="13"/>
      <c r="E34" s="13"/>
      <c r="F34" s="13"/>
      <c r="G34" s="15"/>
      <c r="H34" s="15"/>
      <c r="I34" s="16"/>
    </row>
    <row r="35" spans="1:9" ht="105" customHeight="1">
      <c r="A35" s="13"/>
      <c r="B35" s="191" t="s">
        <v>273</v>
      </c>
      <c r="C35" s="190"/>
      <c r="D35" s="190"/>
      <c r="E35" s="190"/>
      <c r="F35" s="190"/>
      <c r="G35" s="190"/>
      <c r="H35" s="190"/>
      <c r="I35" s="190"/>
    </row>
    <row r="36" spans="1:9" ht="12.75" customHeight="1">
      <c r="A36" s="13"/>
      <c r="B36" s="128"/>
      <c r="C36" s="13"/>
      <c r="D36" s="13"/>
      <c r="E36" s="13"/>
      <c r="F36" s="13"/>
      <c r="G36" s="15"/>
      <c r="H36" s="15"/>
      <c r="I36" s="16"/>
    </row>
    <row r="37" spans="1:9" ht="12.75">
      <c r="A37" s="13"/>
      <c r="B37" s="45" t="s">
        <v>34</v>
      </c>
      <c r="C37" s="13"/>
      <c r="D37" s="13"/>
      <c r="E37" s="13"/>
      <c r="F37" s="13"/>
      <c r="G37" s="15"/>
      <c r="H37" s="15"/>
      <c r="I37" s="16"/>
    </row>
    <row r="38" spans="1:9" ht="12.75">
      <c r="A38" s="13"/>
      <c r="B38" s="45"/>
      <c r="C38" s="13"/>
      <c r="D38" s="13"/>
      <c r="E38" s="13"/>
      <c r="F38" s="13"/>
      <c r="G38" s="15"/>
      <c r="H38" s="15"/>
      <c r="I38" s="16"/>
    </row>
    <row r="39" spans="1:9" ht="145.5" customHeight="1">
      <c r="A39" s="13"/>
      <c r="B39" s="182" t="s">
        <v>274</v>
      </c>
      <c r="C39" s="198"/>
      <c r="D39" s="198"/>
      <c r="E39" s="198"/>
      <c r="F39" s="198"/>
      <c r="G39" s="198"/>
      <c r="H39" s="198"/>
      <c r="I39" s="198"/>
    </row>
    <row r="40" spans="1:9" ht="12.75">
      <c r="A40" s="13"/>
      <c r="B40" s="13"/>
      <c r="C40" s="13"/>
      <c r="D40" s="13"/>
      <c r="E40" s="13"/>
      <c r="F40" s="13"/>
      <c r="G40" s="15"/>
      <c r="H40" s="15"/>
      <c r="I40" s="16"/>
    </row>
    <row r="41" spans="1:9" ht="12.75">
      <c r="A41" s="13"/>
      <c r="B41" s="129" t="s">
        <v>36</v>
      </c>
      <c r="C41" s="129" t="s">
        <v>35</v>
      </c>
      <c r="D41" s="13"/>
      <c r="E41" s="13"/>
      <c r="F41" s="13"/>
      <c r="G41" s="15"/>
      <c r="H41" s="15"/>
      <c r="I41" s="16"/>
    </row>
    <row r="42" spans="1:9" ht="12.75">
      <c r="A42" s="13"/>
      <c r="B42" s="129"/>
      <c r="C42" s="129"/>
      <c r="D42" s="13"/>
      <c r="E42" s="13"/>
      <c r="F42" s="13"/>
      <c r="G42" s="15"/>
      <c r="H42" s="15"/>
      <c r="I42" s="16"/>
    </row>
    <row r="43" spans="1:9" ht="12.75">
      <c r="A43" s="13"/>
      <c r="B43" s="164" t="s">
        <v>275</v>
      </c>
      <c r="C43" s="160"/>
      <c r="D43" s="47"/>
      <c r="E43" s="47"/>
      <c r="F43" s="47"/>
      <c r="G43" s="22"/>
      <c r="H43" s="22"/>
      <c r="I43" s="16"/>
    </row>
    <row r="44" spans="1:9" ht="12.75">
      <c r="A44" s="13"/>
      <c r="C44" s="129"/>
      <c r="D44" s="13"/>
      <c r="E44" s="13"/>
      <c r="F44" s="13"/>
      <c r="G44" s="15"/>
      <c r="I44" s="16"/>
    </row>
    <row r="45" spans="1:8" ht="12.75">
      <c r="A45" s="13"/>
      <c r="B45" s="141"/>
      <c r="C45" s="129"/>
      <c r="D45" s="13"/>
      <c r="F45" s="147" t="s">
        <v>47</v>
      </c>
      <c r="G45" s="91" t="s">
        <v>40</v>
      </c>
      <c r="H45" s="91" t="s">
        <v>42</v>
      </c>
    </row>
    <row r="46" spans="1:9" ht="12.75">
      <c r="A46" s="13"/>
      <c r="C46" s="45"/>
      <c r="D46" s="13"/>
      <c r="F46" s="147" t="s">
        <v>38</v>
      </c>
      <c r="G46" s="91" t="s">
        <v>41</v>
      </c>
      <c r="H46" s="91" t="s">
        <v>43</v>
      </c>
      <c r="I46" s="91" t="s">
        <v>44</v>
      </c>
    </row>
    <row r="47" spans="1:9" ht="12.75">
      <c r="A47" s="13"/>
      <c r="B47" s="45" t="s">
        <v>45</v>
      </c>
      <c r="C47" s="45"/>
      <c r="D47" s="13"/>
      <c r="F47" s="91" t="s">
        <v>39</v>
      </c>
      <c r="G47" s="91" t="s">
        <v>39</v>
      </c>
      <c r="H47" s="91" t="s">
        <v>39</v>
      </c>
      <c r="I47" s="91" t="s">
        <v>39</v>
      </c>
    </row>
    <row r="48" spans="1:9" ht="12.75">
      <c r="A48" s="13"/>
      <c r="B48" s="78" t="s">
        <v>73</v>
      </c>
      <c r="C48" s="45"/>
      <c r="D48" s="13"/>
      <c r="F48" s="142">
        <v>26201</v>
      </c>
      <c r="G48" s="146">
        <v>0</v>
      </c>
      <c r="H48" s="143">
        <f>-2372</f>
        <v>-2372</v>
      </c>
      <c r="I48" s="144">
        <f>SUM(F48:H48)</f>
        <v>23829</v>
      </c>
    </row>
    <row r="49" spans="1:9" ht="12.75">
      <c r="A49" s="13"/>
      <c r="B49" s="78" t="s">
        <v>21</v>
      </c>
      <c r="C49" s="45"/>
      <c r="D49" s="13"/>
      <c r="F49" s="145">
        <v>0</v>
      </c>
      <c r="G49" s="15">
        <v>0</v>
      </c>
      <c r="H49" s="143">
        <v>2372</v>
      </c>
      <c r="I49" s="144">
        <f>SUM(F49:H49)</f>
        <v>2372</v>
      </c>
    </row>
    <row r="50" spans="1:9" ht="12.75">
      <c r="A50" s="13"/>
      <c r="B50" s="78" t="s">
        <v>22</v>
      </c>
      <c r="C50" s="129"/>
      <c r="D50" s="13"/>
      <c r="F50" s="145">
        <v>0</v>
      </c>
      <c r="G50" s="143">
        <v>1151</v>
      </c>
      <c r="H50" s="146">
        <v>0</v>
      </c>
      <c r="I50" s="144">
        <f>SUM(F50:G50)</f>
        <v>1151</v>
      </c>
    </row>
    <row r="51" spans="1:9" ht="12.75">
      <c r="A51" s="13"/>
      <c r="B51" s="78" t="s">
        <v>37</v>
      </c>
      <c r="C51" s="129"/>
      <c r="D51" s="13"/>
      <c r="F51" s="142">
        <v>2765</v>
      </c>
      <c r="G51" s="143">
        <f>-G50</f>
        <v>-1151</v>
      </c>
      <c r="H51" s="146">
        <v>0</v>
      </c>
      <c r="I51" s="144">
        <f>SUM(F51:H51)</f>
        <v>1614</v>
      </c>
    </row>
    <row r="52" spans="1:9" ht="12.75">
      <c r="A52" s="13"/>
      <c r="B52" s="159"/>
      <c r="C52" s="160"/>
      <c r="D52" s="47"/>
      <c r="E52" s="161"/>
      <c r="F52" s="162"/>
      <c r="G52" s="158"/>
      <c r="H52" s="157"/>
      <c r="I52" s="163"/>
    </row>
    <row r="53" spans="1:9" ht="12.75">
      <c r="A53" s="13"/>
      <c r="B53" s="13"/>
      <c r="C53" s="13"/>
      <c r="D53" s="13"/>
      <c r="E53" s="13"/>
      <c r="F53" s="13"/>
      <c r="G53" s="15"/>
      <c r="H53" s="15"/>
      <c r="I53" s="16"/>
    </row>
    <row r="54" spans="1:9" ht="12.75">
      <c r="A54" s="68" t="s">
        <v>161</v>
      </c>
      <c r="B54" s="45" t="s">
        <v>162</v>
      </c>
      <c r="C54" s="20"/>
      <c r="D54" s="20"/>
      <c r="E54" s="13"/>
      <c r="F54" s="13"/>
      <c r="G54" s="15"/>
      <c r="H54" s="15"/>
      <c r="I54" s="16"/>
    </row>
    <row r="55" spans="1:9" ht="12.75">
      <c r="A55" s="13"/>
      <c r="B55" s="192" t="s">
        <v>302</v>
      </c>
      <c r="C55" s="192"/>
      <c r="D55" s="192"/>
      <c r="E55" s="192"/>
      <c r="F55" s="192"/>
      <c r="G55" s="192"/>
      <c r="H55" s="192"/>
      <c r="I55" s="192"/>
    </row>
    <row r="56" spans="1:9" ht="12.75">
      <c r="A56" s="13"/>
      <c r="B56" s="192"/>
      <c r="C56" s="192"/>
      <c r="D56" s="192"/>
      <c r="E56" s="192"/>
      <c r="F56" s="192"/>
      <c r="G56" s="192"/>
      <c r="H56" s="192"/>
      <c r="I56" s="192"/>
    </row>
    <row r="57" spans="1:9" ht="12.75">
      <c r="A57" s="67" t="s">
        <v>272</v>
      </c>
      <c r="B57" s="67"/>
      <c r="C57" s="64"/>
      <c r="D57" s="64"/>
      <c r="E57" s="64"/>
      <c r="F57" s="64"/>
      <c r="G57" s="64"/>
      <c r="H57" s="64"/>
      <c r="I57" s="64"/>
    </row>
    <row r="58" spans="1:9" ht="12.75">
      <c r="A58" s="20"/>
      <c r="B58" s="13"/>
      <c r="C58" s="13"/>
      <c r="D58" s="13"/>
      <c r="E58" s="13"/>
      <c r="F58" s="13"/>
      <c r="G58" s="15"/>
      <c r="H58" s="15"/>
      <c r="I58" s="15"/>
    </row>
    <row r="59" spans="1:9" ht="12.75">
      <c r="A59" s="68" t="s">
        <v>163</v>
      </c>
      <c r="B59" s="45" t="s">
        <v>164</v>
      </c>
      <c r="C59" s="20"/>
      <c r="D59" s="20"/>
      <c r="E59" s="13"/>
      <c r="F59" s="13"/>
      <c r="G59" s="15"/>
      <c r="H59" s="15"/>
      <c r="I59" s="16"/>
    </row>
    <row r="60" spans="1:9" ht="26.25" customHeight="1">
      <c r="A60" s="13"/>
      <c r="B60" s="186" t="s">
        <v>103</v>
      </c>
      <c r="C60" s="186"/>
      <c r="D60" s="186"/>
      <c r="E60" s="186"/>
      <c r="F60" s="186"/>
      <c r="G60" s="186"/>
      <c r="H60" s="186"/>
      <c r="I60" s="186"/>
    </row>
    <row r="61" spans="1:9" ht="9" customHeight="1">
      <c r="A61" s="13"/>
      <c r="B61" s="31"/>
      <c r="C61" s="31"/>
      <c r="D61" s="31"/>
      <c r="E61" s="31"/>
      <c r="F61" s="31"/>
      <c r="G61" s="31"/>
      <c r="H61" s="31"/>
      <c r="I61" s="31"/>
    </row>
    <row r="62" spans="1:9" ht="12.75">
      <c r="A62" s="13"/>
      <c r="B62" s="13"/>
      <c r="C62" s="13"/>
      <c r="D62" s="13"/>
      <c r="E62" s="13"/>
      <c r="F62" s="13"/>
      <c r="G62" s="15"/>
      <c r="H62" s="15"/>
      <c r="I62" s="16"/>
    </row>
    <row r="63" spans="1:9" ht="12.75">
      <c r="A63" s="68" t="s">
        <v>165</v>
      </c>
      <c r="B63" s="20" t="s">
        <v>166</v>
      </c>
      <c r="C63" s="20"/>
      <c r="D63" s="20"/>
      <c r="E63" s="13"/>
      <c r="F63" s="13"/>
      <c r="G63" s="15"/>
      <c r="H63" s="15"/>
      <c r="I63" s="16"/>
    </row>
    <row r="64" spans="1:9" ht="12.75">
      <c r="A64" s="13"/>
      <c r="B64" s="186" t="s">
        <v>135</v>
      </c>
      <c r="C64" s="186"/>
      <c r="D64" s="186"/>
      <c r="E64" s="186"/>
      <c r="F64" s="186"/>
      <c r="G64" s="186"/>
      <c r="H64" s="186"/>
      <c r="I64" s="186"/>
    </row>
    <row r="65" spans="1:9" ht="12.75">
      <c r="A65" s="13"/>
      <c r="B65" s="186"/>
      <c r="C65" s="186"/>
      <c r="D65" s="186"/>
      <c r="E65" s="186"/>
      <c r="F65" s="186"/>
      <c r="G65" s="186"/>
      <c r="H65" s="186"/>
      <c r="I65" s="186"/>
    </row>
    <row r="66" spans="1:9" ht="12.75">
      <c r="A66" s="13"/>
      <c r="B66" s="31"/>
      <c r="C66" s="31"/>
      <c r="D66" s="31"/>
      <c r="E66" s="31"/>
      <c r="F66" s="31"/>
      <c r="G66" s="31"/>
      <c r="H66" s="31"/>
      <c r="I66" s="31"/>
    </row>
    <row r="67" spans="1:9" ht="12.75">
      <c r="A67" s="13"/>
      <c r="B67" s="31"/>
      <c r="C67" s="31"/>
      <c r="D67" s="31"/>
      <c r="E67" s="31"/>
      <c r="F67" s="31"/>
      <c r="G67" s="31"/>
      <c r="H67" s="31"/>
      <c r="I67" s="31"/>
    </row>
    <row r="68" spans="1:9" ht="12.75">
      <c r="A68" s="68" t="s">
        <v>167</v>
      </c>
      <c r="B68" s="20" t="s">
        <v>168</v>
      </c>
      <c r="D68" s="20"/>
      <c r="E68" s="13"/>
      <c r="F68" s="13"/>
      <c r="G68" s="15"/>
      <c r="H68" s="15"/>
      <c r="I68" s="16"/>
    </row>
    <row r="69" spans="1:9" ht="12.75">
      <c r="A69" s="13"/>
      <c r="B69" s="186" t="s">
        <v>142</v>
      </c>
      <c r="C69" s="186"/>
      <c r="D69" s="186"/>
      <c r="E69" s="186"/>
      <c r="F69" s="186"/>
      <c r="G69" s="186"/>
      <c r="H69" s="186"/>
      <c r="I69" s="186"/>
    </row>
    <row r="70" spans="1:9" ht="12.75">
      <c r="A70" s="20"/>
      <c r="B70" s="186"/>
      <c r="C70" s="186"/>
      <c r="D70" s="186"/>
      <c r="E70" s="186"/>
      <c r="F70" s="186"/>
      <c r="G70" s="186"/>
      <c r="H70" s="186"/>
      <c r="I70" s="186"/>
    </row>
    <row r="71" spans="1:9" ht="12.75">
      <c r="A71" s="13"/>
      <c r="B71" s="13"/>
      <c r="C71" s="13"/>
      <c r="D71" s="13"/>
      <c r="E71" s="13"/>
      <c r="F71" s="13"/>
      <c r="G71" s="15"/>
      <c r="H71" s="15"/>
      <c r="I71" s="16"/>
    </row>
    <row r="72" spans="1:9" ht="12.75">
      <c r="A72" s="68" t="s">
        <v>169</v>
      </c>
      <c r="B72" s="20" t="s">
        <v>104</v>
      </c>
      <c r="C72" s="20"/>
      <c r="D72" s="20"/>
      <c r="E72" s="13"/>
      <c r="F72" s="13"/>
      <c r="G72" s="16"/>
      <c r="H72" s="15"/>
      <c r="I72" s="16"/>
    </row>
    <row r="73" spans="1:9" ht="12.75">
      <c r="A73" s="13"/>
      <c r="B73" s="192" t="s">
        <v>3</v>
      </c>
      <c r="C73" s="192"/>
      <c r="D73" s="192"/>
      <c r="E73" s="192"/>
      <c r="F73" s="192"/>
      <c r="G73" s="192"/>
      <c r="H73" s="192"/>
      <c r="I73" s="192"/>
    </row>
    <row r="74" spans="1:9" ht="27.75" customHeight="1">
      <c r="A74" s="13"/>
      <c r="B74" s="192"/>
      <c r="C74" s="192"/>
      <c r="D74" s="192"/>
      <c r="E74" s="192"/>
      <c r="F74" s="192"/>
      <c r="G74" s="192"/>
      <c r="H74" s="192"/>
      <c r="I74" s="192"/>
    </row>
    <row r="75" spans="1:9" ht="9.75" customHeight="1">
      <c r="A75" s="13"/>
      <c r="B75" s="31"/>
      <c r="C75" s="31"/>
      <c r="D75" s="31"/>
      <c r="E75" s="31"/>
      <c r="F75" s="31"/>
      <c r="G75" s="31"/>
      <c r="H75" s="31"/>
      <c r="I75" s="31"/>
    </row>
    <row r="76" spans="1:9" ht="38.25" customHeight="1">
      <c r="A76" s="13"/>
      <c r="B76" s="192" t="s">
        <v>276</v>
      </c>
      <c r="C76" s="192"/>
      <c r="D76" s="192"/>
      <c r="E76" s="192"/>
      <c r="F76" s="192"/>
      <c r="G76" s="192"/>
      <c r="H76" s="192"/>
      <c r="I76" s="192"/>
    </row>
    <row r="77" spans="1:9" ht="12.75">
      <c r="A77" s="13"/>
      <c r="B77" s="31"/>
      <c r="C77" s="31"/>
      <c r="D77" s="31"/>
      <c r="E77" s="31"/>
      <c r="F77" s="31"/>
      <c r="G77" s="31"/>
      <c r="H77" s="31"/>
      <c r="I77" s="31"/>
    </row>
    <row r="78" spans="1:9" ht="12.75">
      <c r="A78" s="68" t="s">
        <v>170</v>
      </c>
      <c r="B78" s="20" t="s">
        <v>105</v>
      </c>
      <c r="C78" s="20"/>
      <c r="D78" s="20"/>
      <c r="E78" s="13"/>
      <c r="F78" s="13"/>
      <c r="G78" s="15"/>
      <c r="H78" s="15"/>
      <c r="I78" s="15"/>
    </row>
    <row r="79" spans="1:9" ht="28.5" customHeight="1">
      <c r="A79" s="13"/>
      <c r="B79" s="197" t="s">
        <v>7</v>
      </c>
      <c r="C79" s="192"/>
      <c r="D79" s="192"/>
      <c r="E79" s="192"/>
      <c r="F79" s="192"/>
      <c r="G79" s="192"/>
      <c r="H79" s="192"/>
      <c r="I79" s="192"/>
    </row>
    <row r="80" spans="1:9" ht="16.5" customHeight="1" hidden="1">
      <c r="A80" s="13"/>
      <c r="B80" s="192"/>
      <c r="C80" s="192"/>
      <c r="D80" s="192"/>
      <c r="E80" s="192"/>
      <c r="F80" s="192"/>
      <c r="G80" s="192"/>
      <c r="H80" s="192"/>
      <c r="I80" s="192"/>
    </row>
    <row r="81" ht="9.75" customHeight="1"/>
    <row r="82" spans="1:9" ht="12.75">
      <c r="A82" s="13"/>
      <c r="B82" s="13"/>
      <c r="C82" s="13"/>
      <c r="D82" s="13"/>
      <c r="E82" s="13"/>
      <c r="F82" s="13"/>
      <c r="G82" s="13"/>
      <c r="H82" s="13"/>
      <c r="I82" s="13"/>
    </row>
    <row r="83" spans="1:9" ht="12.75">
      <c r="A83" s="68" t="s">
        <v>171</v>
      </c>
      <c r="B83" s="20" t="s">
        <v>106</v>
      </c>
      <c r="C83" s="13"/>
      <c r="D83" s="13"/>
      <c r="E83" s="13"/>
      <c r="F83" s="13"/>
      <c r="G83" s="13"/>
      <c r="H83" s="13"/>
      <c r="I83" s="13"/>
    </row>
    <row r="84" spans="1:9" ht="12.75" customHeight="1">
      <c r="A84" s="13"/>
      <c r="B84" s="186" t="s">
        <v>172</v>
      </c>
      <c r="C84" s="186"/>
      <c r="D84" s="186"/>
      <c r="E84" s="186"/>
      <c r="F84" s="186"/>
      <c r="G84" s="186"/>
      <c r="H84" s="186"/>
      <c r="I84" s="186"/>
    </row>
    <row r="85" spans="1:9" ht="12.75">
      <c r="A85" s="13"/>
      <c r="B85" s="185"/>
      <c r="C85" s="185"/>
      <c r="D85" s="185"/>
      <c r="E85" s="185"/>
      <c r="F85" s="185"/>
      <c r="G85" s="185"/>
      <c r="H85" s="4"/>
      <c r="I85" s="149" t="s">
        <v>296</v>
      </c>
    </row>
    <row r="86" spans="1:9" ht="12.75">
      <c r="A86" s="13"/>
      <c r="B86" s="124"/>
      <c r="C86" s="124"/>
      <c r="D86" s="124"/>
      <c r="E86" s="124"/>
      <c r="F86" s="124"/>
      <c r="G86" s="124"/>
      <c r="H86" s="4"/>
      <c r="I86" s="172" t="s">
        <v>31</v>
      </c>
    </row>
    <row r="87" spans="1:9" ht="12.75" customHeight="1">
      <c r="A87" s="13"/>
      <c r="C87" s="13"/>
      <c r="D87" s="13"/>
      <c r="E87" s="13"/>
      <c r="F87" s="13"/>
      <c r="G87" s="13"/>
      <c r="H87" s="4"/>
      <c r="I87" s="173">
        <v>39172</v>
      </c>
    </row>
    <row r="88" spans="1:9" ht="12.75" customHeight="1">
      <c r="A88" s="13"/>
      <c r="B88" s="1" t="s">
        <v>173</v>
      </c>
      <c r="C88" s="13"/>
      <c r="D88" s="13"/>
      <c r="E88" s="13"/>
      <c r="F88" s="13"/>
      <c r="G88" s="13"/>
      <c r="H88" s="49"/>
      <c r="I88" s="17" t="s">
        <v>60</v>
      </c>
    </row>
    <row r="89" spans="2:9" ht="12.75">
      <c r="B89" s="69" t="s">
        <v>61</v>
      </c>
      <c r="E89" s="13"/>
      <c r="F89" s="13"/>
      <c r="G89" s="13"/>
      <c r="H89" s="13"/>
      <c r="I89" s="41"/>
    </row>
    <row r="90" spans="2:9" ht="13.5">
      <c r="B90" s="70" t="s">
        <v>174</v>
      </c>
      <c r="E90" s="13"/>
      <c r="F90" s="13"/>
      <c r="G90" s="13"/>
      <c r="H90" s="13"/>
      <c r="I90" s="21"/>
    </row>
    <row r="91" spans="2:9" ht="12.75">
      <c r="B91" s="2" t="s">
        <v>176</v>
      </c>
      <c r="E91" s="13"/>
      <c r="F91" s="13"/>
      <c r="G91" s="13"/>
      <c r="H91" s="13"/>
      <c r="I91" s="21">
        <v>10560</v>
      </c>
    </row>
    <row r="92" spans="2:9" ht="12.75">
      <c r="B92" s="2" t="s">
        <v>175</v>
      </c>
      <c r="E92" s="13"/>
      <c r="F92" s="13"/>
      <c r="G92" s="13"/>
      <c r="H92" s="13"/>
      <c r="I92" s="21">
        <v>8723</v>
      </c>
    </row>
    <row r="93" spans="2:9" ht="12.75">
      <c r="B93" s="2" t="s">
        <v>177</v>
      </c>
      <c r="E93" s="13"/>
      <c r="F93" s="13"/>
      <c r="G93" s="13"/>
      <c r="H93" s="13"/>
      <c r="I93" s="21">
        <v>6652</v>
      </c>
    </row>
    <row r="94" spans="2:9" ht="12.75">
      <c r="B94" s="2" t="s">
        <v>179</v>
      </c>
      <c r="E94" s="13"/>
      <c r="F94" s="13"/>
      <c r="G94" s="13"/>
      <c r="H94" s="13"/>
      <c r="I94" s="21">
        <v>6642</v>
      </c>
    </row>
    <row r="95" spans="2:9" ht="12.75">
      <c r="B95" s="2" t="s">
        <v>178</v>
      </c>
      <c r="E95" s="13"/>
      <c r="F95" s="13"/>
      <c r="G95" s="13"/>
      <c r="H95" s="13"/>
      <c r="I95" s="21">
        <v>4637</v>
      </c>
    </row>
    <row r="96" spans="2:9" ht="12.75">
      <c r="B96" s="2" t="s">
        <v>180</v>
      </c>
      <c r="E96" s="13"/>
      <c r="F96" s="13"/>
      <c r="G96" s="13"/>
      <c r="H96" s="13"/>
      <c r="I96" s="71">
        <v>3076</v>
      </c>
    </row>
    <row r="97" spans="5:9" ht="12.75">
      <c r="E97" s="13"/>
      <c r="F97" s="13"/>
      <c r="G97" s="13"/>
      <c r="H97" s="13"/>
      <c r="I97" s="21">
        <f>SUM(I91:I96)</f>
        <v>40290</v>
      </c>
    </row>
    <row r="98" spans="5:9" ht="6" customHeight="1">
      <c r="E98" s="13"/>
      <c r="F98" s="13"/>
      <c r="G98" s="13"/>
      <c r="H98" s="13"/>
      <c r="I98" s="21"/>
    </row>
    <row r="99" spans="2:9" ht="13.5">
      <c r="B99" s="70" t="s">
        <v>181</v>
      </c>
      <c r="E99" s="13"/>
      <c r="F99" s="13"/>
      <c r="G99" s="13"/>
      <c r="H99" s="13"/>
      <c r="I99" s="120">
        <v>2451</v>
      </c>
    </row>
    <row r="100" spans="5:9" ht="13.5" thickBot="1">
      <c r="E100" s="13"/>
      <c r="F100" s="13"/>
      <c r="G100" s="13"/>
      <c r="H100" s="13"/>
      <c r="I100" s="72">
        <f>SUM(I97:I99)</f>
        <v>42741</v>
      </c>
    </row>
    <row r="101" spans="2:9" ht="12.75">
      <c r="B101" s="36" t="s">
        <v>182</v>
      </c>
      <c r="E101" s="13"/>
      <c r="F101" s="13"/>
      <c r="G101" s="13"/>
      <c r="H101" s="13"/>
      <c r="I101" s="21"/>
    </row>
    <row r="102" spans="2:9" ht="13.5">
      <c r="B102" s="70" t="str">
        <f>B90</f>
        <v>Export Market</v>
      </c>
      <c r="E102" s="13"/>
      <c r="F102" s="13"/>
      <c r="G102" s="13"/>
      <c r="H102" s="13"/>
      <c r="I102" s="120">
        <v>7210</v>
      </c>
    </row>
    <row r="103" spans="2:9" ht="13.5">
      <c r="B103" s="70" t="str">
        <f>B99</f>
        <v>Local Market</v>
      </c>
      <c r="E103" s="13"/>
      <c r="F103" s="13"/>
      <c r="G103" s="13"/>
      <c r="H103" s="13"/>
      <c r="I103" s="106">
        <v>495</v>
      </c>
    </row>
    <row r="104" spans="2:9" ht="13.5" thickBot="1">
      <c r="B104" s="2" t="s">
        <v>264</v>
      </c>
      <c r="E104" s="13"/>
      <c r="F104" s="13"/>
      <c r="G104" s="13"/>
      <c r="H104" s="13"/>
      <c r="I104" s="60">
        <f>SUM(I102:I103)</f>
        <v>7705</v>
      </c>
    </row>
    <row r="105" spans="5:9" ht="10.5" customHeight="1">
      <c r="E105" s="13"/>
      <c r="F105" s="13"/>
      <c r="G105" s="13"/>
      <c r="H105" s="13"/>
      <c r="I105" s="73"/>
    </row>
    <row r="106" spans="2:9" ht="12.75">
      <c r="B106" s="181" t="s">
        <v>303</v>
      </c>
      <c r="C106" s="181"/>
      <c r="D106" s="181"/>
      <c r="E106" s="181"/>
      <c r="F106" s="181"/>
      <c r="G106" s="181"/>
      <c r="H106" s="181"/>
      <c r="I106" s="181"/>
    </row>
    <row r="107" spans="2:9" ht="12.75">
      <c r="B107" s="181"/>
      <c r="C107" s="181"/>
      <c r="D107" s="181"/>
      <c r="E107" s="181"/>
      <c r="F107" s="181"/>
      <c r="G107" s="181"/>
      <c r="H107" s="181"/>
      <c r="I107" s="181"/>
    </row>
    <row r="108" spans="1:9" ht="12.75" customHeight="1">
      <c r="A108" s="67" t="str">
        <f>A29</f>
        <v>Part A - Explanatory Notes Pursuant to FRS 134 (Cont'd)</v>
      </c>
      <c r="B108" s="64"/>
      <c r="C108" s="64"/>
      <c r="D108" s="64"/>
      <c r="E108" s="64"/>
      <c r="F108" s="64"/>
      <c r="G108" s="64"/>
      <c r="H108" s="64"/>
      <c r="I108" s="92"/>
    </row>
    <row r="109" spans="2:9" ht="12.75">
      <c r="B109" s="13"/>
      <c r="C109" s="13"/>
      <c r="D109" s="13"/>
      <c r="E109" s="13"/>
      <c r="F109" s="13"/>
      <c r="G109" s="13"/>
      <c r="H109" s="13"/>
      <c r="I109" s="13"/>
    </row>
    <row r="110" spans="2:9" ht="12.75">
      <c r="B110" s="8"/>
      <c r="C110" s="8"/>
      <c r="D110" s="8"/>
      <c r="E110" s="8"/>
      <c r="F110" s="8"/>
      <c r="G110" s="8"/>
      <c r="H110" s="8"/>
      <c r="I110" s="8"/>
    </row>
    <row r="111" spans="1:9" ht="14.25" customHeight="1">
      <c r="A111" s="68" t="s">
        <v>183</v>
      </c>
      <c r="B111" s="20" t="s">
        <v>107</v>
      </c>
      <c r="C111" s="20"/>
      <c r="D111" s="20"/>
      <c r="E111" s="13"/>
      <c r="F111" s="13"/>
      <c r="G111" s="13"/>
      <c r="H111" s="13"/>
      <c r="I111" s="13"/>
    </row>
    <row r="112" spans="1:9" ht="12.75">
      <c r="A112" s="13"/>
      <c r="B112" s="186" t="s">
        <v>242</v>
      </c>
      <c r="C112" s="186"/>
      <c r="D112" s="186"/>
      <c r="E112" s="186"/>
      <c r="F112" s="186"/>
      <c r="G112" s="186"/>
      <c r="H112" s="186"/>
      <c r="I112" s="186"/>
    </row>
    <row r="113" spans="1:9" ht="27" customHeight="1">
      <c r="A113" s="13"/>
      <c r="B113" s="186"/>
      <c r="C113" s="186"/>
      <c r="D113" s="186"/>
      <c r="E113" s="186"/>
      <c r="F113" s="186"/>
      <c r="G113" s="186"/>
      <c r="H113" s="186"/>
      <c r="I113" s="186"/>
    </row>
    <row r="114" spans="1:9" ht="1.5" customHeight="1" hidden="1">
      <c r="A114" s="13"/>
      <c r="B114" s="186"/>
      <c r="C114" s="186"/>
      <c r="D114" s="186"/>
      <c r="E114" s="186"/>
      <c r="F114" s="186"/>
      <c r="G114" s="186"/>
      <c r="H114" s="186"/>
      <c r="I114" s="186"/>
    </row>
    <row r="115" spans="1:9" ht="15" customHeight="1">
      <c r="A115" s="13"/>
      <c r="B115" s="31"/>
      <c r="C115" s="31"/>
      <c r="D115" s="31"/>
      <c r="E115" s="31"/>
      <c r="F115" s="31"/>
      <c r="G115" s="31"/>
      <c r="H115" s="31"/>
      <c r="I115" s="31"/>
    </row>
    <row r="116" spans="1:9" ht="12.75">
      <c r="A116" s="13"/>
      <c r="B116" s="31"/>
      <c r="C116" s="31"/>
      <c r="D116" s="31"/>
      <c r="E116" s="31"/>
      <c r="F116" s="31"/>
      <c r="G116" s="31"/>
      <c r="H116" s="31"/>
      <c r="I116" s="31"/>
    </row>
    <row r="117" spans="1:2" ht="12.75">
      <c r="A117" s="68" t="s">
        <v>184</v>
      </c>
      <c r="B117" s="20" t="s">
        <v>136</v>
      </c>
    </row>
    <row r="118" spans="2:9" ht="12.75">
      <c r="B118" s="181" t="s">
        <v>277</v>
      </c>
      <c r="C118" s="181"/>
      <c r="D118" s="181"/>
      <c r="E118" s="181"/>
      <c r="F118" s="181"/>
      <c r="G118" s="181"/>
      <c r="H118" s="181"/>
      <c r="I118" s="181"/>
    </row>
    <row r="119" spans="2:9" ht="12.75">
      <c r="B119" s="181"/>
      <c r="C119" s="181"/>
      <c r="D119" s="181"/>
      <c r="E119" s="181"/>
      <c r="F119" s="181"/>
      <c r="G119" s="181"/>
      <c r="H119" s="181"/>
      <c r="I119" s="181"/>
    </row>
    <row r="120" spans="2:9" ht="12" customHeight="1">
      <c r="B120" s="181"/>
      <c r="C120" s="181"/>
      <c r="D120" s="181"/>
      <c r="E120" s="181"/>
      <c r="F120" s="181"/>
      <c r="G120" s="181"/>
      <c r="H120" s="181"/>
      <c r="I120" s="181"/>
    </row>
    <row r="121" spans="2:9" ht="12" customHeight="1">
      <c r="B121" s="8"/>
      <c r="C121" s="8"/>
      <c r="D121" s="8"/>
      <c r="E121" s="8"/>
      <c r="F121" s="8"/>
      <c r="G121" s="8"/>
      <c r="H121" s="8"/>
      <c r="I121" s="8"/>
    </row>
    <row r="122" ht="12.75" customHeight="1"/>
    <row r="123" spans="1:2" ht="12.75">
      <c r="A123" s="68" t="s">
        <v>185</v>
      </c>
      <c r="B123" s="20" t="s">
        <v>108</v>
      </c>
    </row>
    <row r="124" spans="2:9" ht="14.25" customHeight="1">
      <c r="B124" s="181" t="s">
        <v>243</v>
      </c>
      <c r="C124" s="187"/>
      <c r="D124" s="187"/>
      <c r="E124" s="187"/>
      <c r="F124" s="187"/>
      <c r="G124" s="187"/>
      <c r="H124" s="187"/>
      <c r="I124" s="187"/>
    </row>
    <row r="125" spans="1:9" ht="12.75">
      <c r="A125" s="20"/>
      <c r="B125" s="20"/>
      <c r="C125" s="13"/>
      <c r="D125" s="13"/>
      <c r="E125" s="13"/>
      <c r="F125" s="13"/>
      <c r="G125" s="13"/>
      <c r="H125" s="13"/>
      <c r="I125" s="93"/>
    </row>
    <row r="126" spans="1:9" ht="12.75">
      <c r="A126" s="13"/>
      <c r="B126" s="105"/>
      <c r="C126" s="13"/>
      <c r="D126" s="13"/>
      <c r="E126" s="13"/>
      <c r="F126" s="13"/>
      <c r="G126" s="13"/>
      <c r="H126" s="13"/>
      <c r="I126" s="93"/>
    </row>
    <row r="127" spans="1:9" ht="12.75">
      <c r="A127" s="68" t="s">
        <v>186</v>
      </c>
      <c r="B127" s="20" t="s">
        <v>109</v>
      </c>
      <c r="I127" s="63"/>
    </row>
    <row r="128" spans="2:9" ht="12.75">
      <c r="B128" s="175" t="s">
        <v>291</v>
      </c>
      <c r="C128" s="175"/>
      <c r="D128" s="175"/>
      <c r="E128" s="175"/>
      <c r="F128" s="175"/>
      <c r="G128" s="175"/>
      <c r="H128" s="175"/>
      <c r="I128" s="175"/>
    </row>
    <row r="129" spans="2:9" ht="12.75">
      <c r="B129" s="175"/>
      <c r="C129" s="175"/>
      <c r="D129" s="175"/>
      <c r="E129" s="175"/>
      <c r="F129" s="175"/>
      <c r="G129" s="175"/>
      <c r="H129" s="175"/>
      <c r="I129" s="175"/>
    </row>
    <row r="130" spans="2:9" ht="12.75">
      <c r="B130" s="175"/>
      <c r="C130" s="175"/>
      <c r="D130" s="175"/>
      <c r="E130" s="175"/>
      <c r="F130" s="175"/>
      <c r="G130" s="175"/>
      <c r="H130" s="175"/>
      <c r="I130" s="175"/>
    </row>
    <row r="133" spans="1:9" ht="12.75">
      <c r="A133" s="74" t="s">
        <v>187</v>
      </c>
      <c r="B133" s="40" t="s">
        <v>110</v>
      </c>
      <c r="C133" s="29"/>
      <c r="D133" s="29"/>
      <c r="E133" s="29"/>
      <c r="F133" s="29"/>
      <c r="G133" s="29"/>
      <c r="H133" s="29"/>
      <c r="I133" s="29"/>
    </row>
    <row r="134" spans="1:9" ht="12.75" customHeight="1">
      <c r="A134" s="29"/>
      <c r="B134" s="182" t="s">
        <v>292</v>
      </c>
      <c r="C134" s="182"/>
      <c r="D134" s="182"/>
      <c r="E134" s="182"/>
      <c r="F134" s="182"/>
      <c r="G134" s="182"/>
      <c r="H134" s="182"/>
      <c r="I134" s="182"/>
    </row>
    <row r="135" spans="1:9" ht="14.25" customHeight="1">
      <c r="A135" s="29"/>
      <c r="B135" s="182"/>
      <c r="C135" s="182"/>
      <c r="D135" s="182"/>
      <c r="E135" s="182"/>
      <c r="F135" s="182"/>
      <c r="G135" s="182"/>
      <c r="H135" s="182"/>
      <c r="I135" s="182"/>
    </row>
    <row r="136" spans="2:9" ht="12.75">
      <c r="B136" s="32"/>
      <c r="C136" s="32"/>
      <c r="D136" s="32"/>
      <c r="E136" s="32"/>
      <c r="F136" s="32"/>
      <c r="G136" s="32"/>
      <c r="H136" s="32"/>
      <c r="I136" s="32"/>
    </row>
    <row r="137" spans="2:11" ht="12.75">
      <c r="B137" s="8"/>
      <c r="C137" s="8"/>
      <c r="D137" s="8"/>
      <c r="E137" s="8"/>
      <c r="F137" s="8"/>
      <c r="G137" s="8"/>
      <c r="H137" s="8"/>
      <c r="I137" s="8"/>
      <c r="J137" s="8"/>
      <c r="K137" s="8"/>
    </row>
    <row r="138" spans="1:7" ht="12.75">
      <c r="A138" s="74" t="s">
        <v>188</v>
      </c>
      <c r="B138" s="40" t="s">
        <v>111</v>
      </c>
      <c r="C138" s="29"/>
      <c r="D138" s="29"/>
      <c r="E138" s="29"/>
      <c r="F138" s="29"/>
      <c r="G138" s="29"/>
    </row>
    <row r="139" spans="1:9" ht="12.75">
      <c r="A139" s="40"/>
      <c r="B139" s="40"/>
      <c r="C139" s="29"/>
      <c r="D139" s="29"/>
      <c r="E139" s="29"/>
      <c r="F139" s="29"/>
      <c r="G139" s="29"/>
      <c r="H139" s="34"/>
      <c r="I139" s="172" t="s">
        <v>53</v>
      </c>
    </row>
    <row r="140" spans="1:9" ht="12.75">
      <c r="A140" s="40"/>
      <c r="B140" s="40"/>
      <c r="C140" s="29"/>
      <c r="D140" s="29"/>
      <c r="E140" s="29"/>
      <c r="F140" s="29"/>
      <c r="G140" s="29"/>
      <c r="H140" s="29"/>
      <c r="I140" s="173">
        <v>39172</v>
      </c>
    </row>
    <row r="141" spans="1:9" ht="12.75">
      <c r="A141" s="40"/>
      <c r="B141" s="40"/>
      <c r="C141" s="29"/>
      <c r="D141" s="29"/>
      <c r="E141" s="29"/>
      <c r="F141" s="29"/>
      <c r="G141" s="29"/>
      <c r="H141" s="29"/>
      <c r="I141" s="17" t="s">
        <v>60</v>
      </c>
    </row>
    <row r="142" spans="1:9" ht="12.75">
      <c r="A142" s="40"/>
      <c r="B142" s="40"/>
      <c r="C142" s="29"/>
      <c r="D142" s="29"/>
      <c r="E142" s="29"/>
      <c r="F142" s="29"/>
      <c r="G142" s="29"/>
      <c r="H142" s="29"/>
      <c r="I142" s="58"/>
    </row>
    <row r="143" spans="1:9" ht="12.75">
      <c r="A143" s="29"/>
      <c r="B143" s="29" t="s">
        <v>253</v>
      </c>
      <c r="C143" s="29"/>
      <c r="D143" s="29"/>
      <c r="E143" s="29"/>
      <c r="F143" s="29"/>
      <c r="G143" s="29"/>
      <c r="H143" s="29"/>
      <c r="I143" s="120">
        <v>16493</v>
      </c>
    </row>
    <row r="144" spans="1:9" ht="12.75">
      <c r="A144" s="29"/>
      <c r="B144" s="29" t="s">
        <v>257</v>
      </c>
      <c r="C144" s="29"/>
      <c r="D144" s="29"/>
      <c r="E144" s="29"/>
      <c r="F144" s="29"/>
      <c r="G144" s="29"/>
      <c r="H144" s="29"/>
      <c r="I144" s="22">
        <v>5367</v>
      </c>
    </row>
    <row r="145" spans="1:9" ht="13.5" thickBot="1">
      <c r="A145" s="29"/>
      <c r="B145" s="29"/>
      <c r="C145" s="29"/>
      <c r="D145" s="29"/>
      <c r="E145" s="29"/>
      <c r="F145" s="29"/>
      <c r="G145" s="29"/>
      <c r="H145" s="29"/>
      <c r="I145" s="55">
        <f>SUM(I143:I144)</f>
        <v>21860</v>
      </c>
    </row>
    <row r="146" ht="12.75">
      <c r="E146" s="13"/>
    </row>
    <row r="147" spans="1:9" ht="12.75">
      <c r="A147" s="20" t="s">
        <v>112</v>
      </c>
      <c r="B147" s="193" t="s">
        <v>113</v>
      </c>
      <c r="C147" s="193"/>
      <c r="D147" s="193"/>
      <c r="E147" s="193"/>
      <c r="F147" s="193"/>
      <c r="G147" s="193"/>
      <c r="H147" s="193"/>
      <c r="I147" s="193"/>
    </row>
    <row r="148" spans="1:9" ht="12.75">
      <c r="A148" s="67"/>
      <c r="B148" s="194"/>
      <c r="C148" s="194"/>
      <c r="D148" s="194"/>
      <c r="E148" s="194"/>
      <c r="F148" s="194"/>
      <c r="G148" s="194"/>
      <c r="H148" s="194"/>
      <c r="I148" s="194"/>
    </row>
    <row r="150" spans="1:4" ht="12.75">
      <c r="A150" s="74" t="s">
        <v>159</v>
      </c>
      <c r="B150" s="40" t="s">
        <v>114</v>
      </c>
      <c r="C150" s="29"/>
      <c r="D150" s="29"/>
    </row>
    <row r="151" spans="2:9" ht="12.75" customHeight="1">
      <c r="B151" s="201" t="s">
        <v>304</v>
      </c>
      <c r="C151" s="201"/>
      <c r="D151" s="201"/>
      <c r="E151" s="201"/>
      <c r="F151" s="201"/>
      <c r="G151" s="201"/>
      <c r="H151" s="201"/>
      <c r="I151" s="201"/>
    </row>
    <row r="152" spans="2:9" ht="12.75">
      <c r="B152" s="201"/>
      <c r="C152" s="201"/>
      <c r="D152" s="201"/>
      <c r="E152" s="201"/>
      <c r="F152" s="201"/>
      <c r="G152" s="201"/>
      <c r="H152" s="201"/>
      <c r="I152" s="201"/>
    </row>
    <row r="153" spans="2:9" ht="12.75">
      <c r="B153" s="201"/>
      <c r="C153" s="201"/>
      <c r="D153" s="201"/>
      <c r="E153" s="201"/>
      <c r="F153" s="201"/>
      <c r="G153" s="201"/>
      <c r="H153" s="201"/>
      <c r="I153" s="201"/>
    </row>
    <row r="154" spans="2:10" ht="92.25" customHeight="1">
      <c r="B154" s="201"/>
      <c r="C154" s="201"/>
      <c r="D154" s="201"/>
      <c r="E154" s="201"/>
      <c r="F154" s="201"/>
      <c r="G154" s="201"/>
      <c r="H154" s="201"/>
      <c r="I154" s="201"/>
      <c r="J154" s="2" t="s">
        <v>130</v>
      </c>
    </row>
    <row r="155" spans="2:9" ht="9" customHeight="1">
      <c r="B155" s="169"/>
      <c r="C155" s="121"/>
      <c r="D155" s="168"/>
      <c r="E155" s="121"/>
      <c r="F155" s="121"/>
      <c r="G155" s="121"/>
      <c r="H155" s="121"/>
      <c r="I155" s="121"/>
    </row>
    <row r="156" spans="2:9" ht="43.5" customHeight="1">
      <c r="B156" s="182" t="s">
        <v>2</v>
      </c>
      <c r="C156" s="183"/>
      <c r="D156" s="183"/>
      <c r="E156" s="183"/>
      <c r="F156" s="183"/>
      <c r="G156" s="183"/>
      <c r="H156" s="183"/>
      <c r="I156" s="183"/>
    </row>
    <row r="157" spans="2:9" ht="12.75" customHeight="1">
      <c r="B157" s="169"/>
      <c r="C157" s="121"/>
      <c r="D157" s="168"/>
      <c r="E157" s="121"/>
      <c r="F157" s="121"/>
      <c r="G157" s="121"/>
      <c r="H157" s="121"/>
      <c r="I157" s="121"/>
    </row>
    <row r="158" spans="2:9" ht="12.75" customHeight="1">
      <c r="B158" s="169"/>
      <c r="C158" s="121"/>
      <c r="D158" s="168"/>
      <c r="E158" s="121"/>
      <c r="F158" s="121"/>
      <c r="G158" s="121"/>
      <c r="H158" s="121"/>
      <c r="I158" s="121"/>
    </row>
    <row r="159" spans="1:9" ht="12.75">
      <c r="A159" s="75" t="s">
        <v>161</v>
      </c>
      <c r="B159" s="46" t="s">
        <v>115</v>
      </c>
      <c r="C159" s="29"/>
      <c r="D159" s="29"/>
      <c r="E159" s="29"/>
      <c r="F159" s="29"/>
      <c r="G159" s="29"/>
      <c r="H159" s="29"/>
      <c r="I159" s="29"/>
    </row>
    <row r="160" spans="7:8" ht="12.75" customHeight="1">
      <c r="G160" s="4" t="s">
        <v>59</v>
      </c>
      <c r="H160" s="34" t="s">
        <v>54</v>
      </c>
    </row>
    <row r="161" spans="2:9" ht="13.5" customHeight="1">
      <c r="B161" s="123"/>
      <c r="C161" s="123"/>
      <c r="D161" s="123"/>
      <c r="E161" s="123"/>
      <c r="F161" s="123"/>
      <c r="G161" s="4" t="s">
        <v>157</v>
      </c>
      <c r="H161" s="149" t="s">
        <v>157</v>
      </c>
      <c r="I161" s="123"/>
    </row>
    <row r="162" spans="2:9" ht="13.5" customHeight="1">
      <c r="B162" s="123"/>
      <c r="C162" s="123"/>
      <c r="D162" s="123"/>
      <c r="E162" s="123"/>
      <c r="F162" s="123"/>
      <c r="G162" s="171" t="s">
        <v>285</v>
      </c>
      <c r="H162" s="150" t="s">
        <v>252</v>
      </c>
      <c r="I162" s="149" t="s">
        <v>16</v>
      </c>
    </row>
    <row r="163" spans="2:9" ht="13.5" customHeight="1">
      <c r="B163" s="123"/>
      <c r="C163" s="123"/>
      <c r="D163" s="123"/>
      <c r="E163" s="123"/>
      <c r="F163" s="123"/>
      <c r="G163" s="4" t="s">
        <v>60</v>
      </c>
      <c r="H163" s="4" t="s">
        <v>60</v>
      </c>
      <c r="I163" s="4" t="s">
        <v>55</v>
      </c>
    </row>
    <row r="164" spans="2:9" ht="13.5" customHeight="1">
      <c r="B164" s="123"/>
      <c r="C164" s="123"/>
      <c r="D164" s="123"/>
      <c r="E164" s="123"/>
      <c r="F164" s="123"/>
      <c r="G164" s="4"/>
      <c r="H164" s="156"/>
      <c r="I164" s="156"/>
    </row>
    <row r="165" spans="2:9" ht="14.25" customHeight="1">
      <c r="B165" s="182" t="s">
        <v>61</v>
      </c>
      <c r="C165" s="182"/>
      <c r="D165" s="182"/>
      <c r="E165" s="123"/>
      <c r="F165" s="123"/>
      <c r="G165" s="63">
        <v>23133</v>
      </c>
      <c r="H165" s="10">
        <v>19609</v>
      </c>
      <c r="I165" s="151">
        <v>17.97</v>
      </c>
    </row>
    <row r="166" spans="2:9" ht="15" customHeight="1">
      <c r="B166" s="182" t="s">
        <v>67</v>
      </c>
      <c r="C166" s="182"/>
      <c r="D166" s="182"/>
      <c r="E166" s="123"/>
      <c r="F166" s="123"/>
      <c r="G166" s="63">
        <v>4293</v>
      </c>
      <c r="H166" s="165">
        <v>3413</v>
      </c>
      <c r="I166" s="166">
        <v>25.78</v>
      </c>
    </row>
    <row r="167" spans="2:9" ht="12" customHeight="1">
      <c r="B167" s="32"/>
      <c r="C167" s="32"/>
      <c r="D167" s="32"/>
      <c r="E167" s="123"/>
      <c r="F167" s="123"/>
      <c r="G167" s="113"/>
      <c r="H167" s="113"/>
      <c r="I167" s="152"/>
    </row>
    <row r="168" spans="2:9" ht="55.5" customHeight="1">
      <c r="B168" s="175" t="s">
        <v>297</v>
      </c>
      <c r="C168" s="175"/>
      <c r="D168" s="175"/>
      <c r="E168" s="175"/>
      <c r="F168" s="175"/>
      <c r="G168" s="175"/>
      <c r="H168" s="175"/>
      <c r="I168" s="175"/>
    </row>
    <row r="169" spans="2:9" ht="26.25" customHeight="1">
      <c r="B169" s="123" t="s">
        <v>12</v>
      </c>
      <c r="C169" s="184" t="s">
        <v>4</v>
      </c>
      <c r="D169" s="184"/>
      <c r="E169" s="184"/>
      <c r="F169" s="184"/>
      <c r="G169" s="184"/>
      <c r="H169" s="184"/>
      <c r="I169" s="184"/>
    </row>
    <row r="170" spans="2:9" ht="27" customHeight="1">
      <c r="B170" s="123" t="s">
        <v>13</v>
      </c>
      <c r="C170" s="184" t="s">
        <v>5</v>
      </c>
      <c r="D170" s="184"/>
      <c r="E170" s="184"/>
      <c r="F170" s="184"/>
      <c r="G170" s="184"/>
      <c r="H170" s="184"/>
      <c r="I170" s="184"/>
    </row>
    <row r="171" spans="2:9" ht="12.75" customHeight="1">
      <c r="B171" s="175"/>
      <c r="C171" s="202"/>
      <c r="D171" s="202"/>
      <c r="E171" s="202"/>
      <c r="F171" s="202"/>
      <c r="G171" s="202"/>
      <c r="H171" s="202"/>
      <c r="I171" s="202"/>
    </row>
    <row r="173" spans="1:2" ht="12.75">
      <c r="A173" s="75" t="s">
        <v>163</v>
      </c>
      <c r="B173" s="1" t="s">
        <v>116</v>
      </c>
    </row>
    <row r="174" spans="2:9" ht="12.75">
      <c r="B174" s="175" t="s">
        <v>305</v>
      </c>
      <c r="C174" s="175"/>
      <c r="D174" s="175"/>
      <c r="E174" s="175"/>
      <c r="F174" s="175"/>
      <c r="G174" s="175"/>
      <c r="H174" s="175"/>
      <c r="I174" s="175"/>
    </row>
    <row r="175" spans="2:9" ht="78" customHeight="1">
      <c r="B175" s="175"/>
      <c r="C175" s="175"/>
      <c r="D175" s="175"/>
      <c r="E175" s="175"/>
      <c r="F175" s="175"/>
      <c r="G175" s="175"/>
      <c r="H175" s="175"/>
      <c r="I175" s="175"/>
    </row>
    <row r="176" spans="2:9" ht="11.25" customHeight="1">
      <c r="B176" s="123"/>
      <c r="C176" s="123"/>
      <c r="D176" s="123"/>
      <c r="E176" s="123"/>
      <c r="F176" s="123"/>
      <c r="G176" s="123"/>
      <c r="H176" s="123"/>
      <c r="I176" s="123"/>
    </row>
    <row r="177" spans="2:9" ht="13.5" customHeight="1">
      <c r="B177" s="8"/>
      <c r="C177" s="8"/>
      <c r="D177" s="8"/>
      <c r="E177" s="8"/>
      <c r="F177" s="8"/>
      <c r="G177" s="8"/>
      <c r="H177" s="8"/>
      <c r="I177" s="8"/>
    </row>
    <row r="178" spans="1:9" ht="12" customHeight="1">
      <c r="A178" s="76" t="s">
        <v>165</v>
      </c>
      <c r="B178" s="46" t="s">
        <v>117</v>
      </c>
      <c r="C178" s="8"/>
      <c r="D178" s="8"/>
      <c r="E178" s="8"/>
      <c r="F178" s="8"/>
      <c r="G178" s="8"/>
      <c r="H178" s="8"/>
      <c r="I178" s="8"/>
    </row>
    <row r="179" spans="1:9" ht="12" customHeight="1">
      <c r="A179" s="76"/>
      <c r="B179" s="46"/>
      <c r="C179" s="8"/>
      <c r="D179" s="8"/>
      <c r="E179" s="8"/>
      <c r="F179" s="8"/>
      <c r="G179" s="8"/>
      <c r="H179" s="8"/>
      <c r="I179" s="8"/>
    </row>
    <row r="180" spans="1:9" ht="15" customHeight="1">
      <c r="A180" s="76"/>
      <c r="B180" s="175" t="s">
        <v>265</v>
      </c>
      <c r="C180" s="175"/>
      <c r="D180" s="175"/>
      <c r="E180" s="175"/>
      <c r="F180" s="175"/>
      <c r="G180" s="175"/>
      <c r="H180" s="175"/>
      <c r="I180" s="175"/>
    </row>
    <row r="182" spans="1:9" s="29" customFormat="1" ht="12.75">
      <c r="A182" s="20" t="s">
        <v>112</v>
      </c>
      <c r="B182" s="193" t="s">
        <v>122</v>
      </c>
      <c r="C182" s="193"/>
      <c r="D182" s="193"/>
      <c r="E182" s="193"/>
      <c r="F182" s="193"/>
      <c r="G182" s="193"/>
      <c r="H182" s="193"/>
      <c r="I182" s="193"/>
    </row>
    <row r="183" spans="1:9" s="29" customFormat="1" ht="12.75">
      <c r="A183" s="67"/>
      <c r="B183" s="194"/>
      <c r="C183" s="194"/>
      <c r="D183" s="194"/>
      <c r="E183" s="194"/>
      <c r="F183" s="194"/>
      <c r="G183" s="194"/>
      <c r="H183" s="194"/>
      <c r="I183" s="194"/>
    </row>
    <row r="184" s="29" customFormat="1" ht="12.75">
      <c r="I184" s="47"/>
    </row>
    <row r="185" spans="1:8" s="29" customFormat="1" ht="12.75">
      <c r="A185" s="76" t="s">
        <v>167</v>
      </c>
      <c r="B185" s="46" t="s">
        <v>68</v>
      </c>
      <c r="H185" s="90"/>
    </row>
    <row r="186" spans="2:9" ht="12.75">
      <c r="B186" s="8"/>
      <c r="C186" s="8"/>
      <c r="D186" s="8"/>
      <c r="E186" s="8"/>
      <c r="F186" s="8"/>
      <c r="G186" s="42"/>
      <c r="H186" s="52" t="s">
        <v>258</v>
      </c>
      <c r="I186" s="52" t="s">
        <v>1</v>
      </c>
    </row>
    <row r="187" spans="2:9" ht="12.75">
      <c r="B187" s="8"/>
      <c r="C187" s="8"/>
      <c r="D187" s="8"/>
      <c r="E187" s="8"/>
      <c r="F187" s="8"/>
      <c r="G187" s="44"/>
      <c r="H187" s="17" t="s">
        <v>285</v>
      </c>
      <c r="I187" s="17" t="s">
        <v>285</v>
      </c>
    </row>
    <row r="188" spans="2:9" ht="13.5" customHeight="1">
      <c r="B188" s="8"/>
      <c r="C188" s="8"/>
      <c r="D188" s="8"/>
      <c r="E188" s="8"/>
      <c r="F188" s="8"/>
      <c r="G188" s="42"/>
      <c r="H188" s="56" t="s">
        <v>60</v>
      </c>
      <c r="I188" s="56" t="s">
        <v>60</v>
      </c>
    </row>
    <row r="189" spans="2:9" ht="12.75" customHeight="1">
      <c r="B189" s="8"/>
      <c r="C189" s="8"/>
      <c r="D189" s="8"/>
      <c r="E189" s="8"/>
      <c r="F189" s="8"/>
      <c r="G189" s="31"/>
      <c r="H189" s="57"/>
      <c r="I189" s="57"/>
    </row>
    <row r="190" spans="2:9" ht="12.75">
      <c r="B190" s="181" t="s">
        <v>137</v>
      </c>
      <c r="C190" s="181"/>
      <c r="D190" s="181"/>
      <c r="E190" s="8"/>
      <c r="F190" s="8"/>
      <c r="G190" s="8"/>
      <c r="H190" s="112">
        <v>370</v>
      </c>
      <c r="I190" s="112">
        <v>688</v>
      </c>
    </row>
    <row r="191" spans="2:9" ht="12.75">
      <c r="B191" s="181" t="s">
        <v>138</v>
      </c>
      <c r="C191" s="181"/>
      <c r="D191" s="181"/>
      <c r="E191" s="8"/>
      <c r="F191" s="8"/>
      <c r="G191" s="8"/>
      <c r="H191" s="112">
        <v>14</v>
      </c>
      <c r="I191" s="112">
        <v>71</v>
      </c>
    </row>
    <row r="192" spans="2:9" ht="13.5" thickBot="1">
      <c r="B192" s="8"/>
      <c r="C192" s="8"/>
      <c r="D192" s="8"/>
      <c r="E192" s="8"/>
      <c r="F192" s="8"/>
      <c r="G192" s="8"/>
      <c r="H192" s="115">
        <f>SUM(H190:H191)</f>
        <v>384</v>
      </c>
      <c r="I192" s="115">
        <f>SUM(I190:I191)</f>
        <v>759</v>
      </c>
    </row>
    <row r="193" spans="2:9" ht="12.75" customHeight="1">
      <c r="B193" s="8"/>
      <c r="C193" s="8"/>
      <c r="D193" s="8"/>
      <c r="E193" s="8"/>
      <c r="F193" s="8"/>
      <c r="G193" s="8"/>
      <c r="H193" s="8"/>
      <c r="I193" s="8"/>
    </row>
    <row r="194" spans="2:9" ht="12.75">
      <c r="B194" s="175" t="s">
        <v>56</v>
      </c>
      <c r="C194" s="175"/>
      <c r="D194" s="175"/>
      <c r="E194" s="175"/>
      <c r="F194" s="175"/>
      <c r="G194" s="175"/>
      <c r="H194" s="175"/>
      <c r="I194" s="175"/>
    </row>
    <row r="195" spans="2:9" ht="12.75">
      <c r="B195" s="175"/>
      <c r="C195" s="175"/>
      <c r="D195" s="175"/>
      <c r="E195" s="175"/>
      <c r="F195" s="175"/>
      <c r="G195" s="175"/>
      <c r="H195" s="175"/>
      <c r="I195" s="175"/>
    </row>
    <row r="196" spans="2:9" ht="28.5" customHeight="1">
      <c r="B196" s="175"/>
      <c r="C196" s="175"/>
      <c r="D196" s="175"/>
      <c r="E196" s="175"/>
      <c r="F196" s="175"/>
      <c r="G196" s="175"/>
      <c r="H196" s="175"/>
      <c r="I196" s="175"/>
    </row>
    <row r="197" spans="2:9" ht="12.75" hidden="1">
      <c r="B197" s="175"/>
      <c r="C197" s="175"/>
      <c r="D197" s="175"/>
      <c r="E197" s="175"/>
      <c r="F197" s="175"/>
      <c r="G197" s="175"/>
      <c r="H197" s="175"/>
      <c r="I197" s="175"/>
    </row>
    <row r="198" spans="2:9" ht="12.75" hidden="1">
      <c r="B198" s="175"/>
      <c r="C198" s="175"/>
      <c r="D198" s="175"/>
      <c r="E198" s="175"/>
      <c r="F198" s="175"/>
      <c r="G198" s="175"/>
      <c r="H198" s="175"/>
      <c r="I198" s="175"/>
    </row>
    <row r="200" spans="1:9" ht="12.75">
      <c r="A200" s="20"/>
      <c r="B200" s="85"/>
      <c r="C200" s="85"/>
      <c r="D200" s="85"/>
      <c r="E200" s="85"/>
      <c r="F200" s="85"/>
      <c r="G200" s="85"/>
      <c r="H200" s="85"/>
      <c r="I200" s="85"/>
    </row>
    <row r="201" spans="1:2" ht="12.75">
      <c r="A201" s="75" t="s">
        <v>169</v>
      </c>
      <c r="B201" s="1" t="s">
        <v>118</v>
      </c>
    </row>
    <row r="202" spans="2:9" ht="12.75">
      <c r="B202" s="181" t="s">
        <v>119</v>
      </c>
      <c r="C202" s="181"/>
      <c r="D202" s="181"/>
      <c r="E202" s="181"/>
      <c r="F202" s="181"/>
      <c r="G202" s="181"/>
      <c r="H202" s="181"/>
      <c r="I202" s="181"/>
    </row>
    <row r="203" spans="2:9" ht="12.75">
      <c r="B203" s="181"/>
      <c r="C203" s="181"/>
      <c r="D203" s="181"/>
      <c r="E203" s="181"/>
      <c r="F203" s="181"/>
      <c r="G203" s="181"/>
      <c r="H203" s="181"/>
      <c r="I203" s="181"/>
    </row>
    <row r="204" spans="2:9" ht="12.75">
      <c r="B204" s="8"/>
      <c r="C204" s="8"/>
      <c r="D204" s="8"/>
      <c r="E204" s="8"/>
      <c r="F204" s="8"/>
      <c r="G204" s="8"/>
      <c r="H204" s="8"/>
      <c r="I204" s="8"/>
    </row>
    <row r="205" spans="1:9" ht="12.75">
      <c r="A205" s="75" t="s">
        <v>170</v>
      </c>
      <c r="B205" s="1" t="s">
        <v>120</v>
      </c>
      <c r="E205" s="8"/>
      <c r="F205" s="8"/>
      <c r="G205" s="8"/>
      <c r="H205" s="8"/>
      <c r="I205" s="8"/>
    </row>
    <row r="206" spans="2:9" ht="12.75">
      <c r="B206" s="2" t="s">
        <v>121</v>
      </c>
      <c r="E206" s="8"/>
      <c r="F206" s="8"/>
      <c r="G206" s="8"/>
      <c r="H206" s="8"/>
      <c r="I206" s="8"/>
    </row>
    <row r="209" spans="1:2" ht="12.75">
      <c r="A209" s="75" t="s">
        <v>171</v>
      </c>
      <c r="B209" s="1" t="s">
        <v>123</v>
      </c>
    </row>
    <row r="210" spans="1:9" ht="12.75">
      <c r="A210" s="1"/>
      <c r="B210" s="181" t="s">
        <v>6</v>
      </c>
      <c r="C210" s="181"/>
      <c r="D210" s="181"/>
      <c r="E210" s="181"/>
      <c r="F210" s="181"/>
      <c r="G210" s="181"/>
      <c r="H210" s="181"/>
      <c r="I210" s="181"/>
    </row>
    <row r="211" spans="2:7" ht="12.75">
      <c r="B211" s="29"/>
      <c r="C211" s="29"/>
      <c r="D211" s="29"/>
      <c r="E211" s="29"/>
      <c r="F211" s="29"/>
      <c r="G211" s="29"/>
    </row>
    <row r="213" spans="1:2" ht="12.75">
      <c r="A213" s="75" t="s">
        <v>183</v>
      </c>
      <c r="B213" s="1" t="s">
        <v>124</v>
      </c>
    </row>
    <row r="214" spans="2:9" ht="12.75">
      <c r="B214" s="181" t="s">
        <v>148</v>
      </c>
      <c r="C214" s="181"/>
      <c r="D214" s="181"/>
      <c r="E214" s="181"/>
      <c r="F214" s="181"/>
      <c r="G214" s="181"/>
      <c r="H214" s="181"/>
      <c r="I214" s="181"/>
    </row>
    <row r="215" spans="2:9" ht="12.75">
      <c r="B215" s="8"/>
      <c r="C215" s="8"/>
      <c r="D215" s="8"/>
      <c r="E215" s="8"/>
      <c r="F215" s="8"/>
      <c r="G215" s="8"/>
      <c r="H215" s="8"/>
      <c r="I215" s="8"/>
    </row>
    <row r="217" spans="1:2" ht="12.75">
      <c r="A217" s="75" t="s">
        <v>184</v>
      </c>
      <c r="B217" s="1" t="s">
        <v>125</v>
      </c>
    </row>
    <row r="218" spans="2:9" ht="12.75">
      <c r="B218" s="181" t="s">
        <v>189</v>
      </c>
      <c r="C218" s="181"/>
      <c r="D218" s="181"/>
      <c r="E218" s="181"/>
      <c r="F218" s="181"/>
      <c r="G218" s="181"/>
      <c r="H218" s="181"/>
      <c r="I218" s="181"/>
    </row>
    <row r="219" spans="2:9" ht="12.75">
      <c r="B219" s="181"/>
      <c r="C219" s="181"/>
      <c r="D219" s="181"/>
      <c r="E219" s="181"/>
      <c r="F219" s="181"/>
      <c r="G219" s="181"/>
      <c r="H219" s="181"/>
      <c r="I219" s="181"/>
    </row>
    <row r="220" spans="2:9" ht="12.75">
      <c r="B220" s="181"/>
      <c r="C220" s="181"/>
      <c r="D220" s="181"/>
      <c r="E220" s="181"/>
      <c r="F220" s="181"/>
      <c r="G220" s="181"/>
      <c r="H220" s="181"/>
      <c r="I220" s="181"/>
    </row>
    <row r="221" spans="2:9" ht="12.75">
      <c r="B221" s="181"/>
      <c r="C221" s="181"/>
      <c r="D221" s="181"/>
      <c r="E221" s="181"/>
      <c r="F221" s="181"/>
      <c r="G221" s="181"/>
      <c r="H221" s="181"/>
      <c r="I221" s="181"/>
    </row>
    <row r="222" spans="2:9" ht="12.75">
      <c r="B222" s="8"/>
      <c r="C222" s="8"/>
      <c r="D222" s="8"/>
      <c r="E222" s="8"/>
      <c r="F222" s="8"/>
      <c r="G222" s="8"/>
      <c r="H222" s="8"/>
      <c r="I222" s="8"/>
    </row>
    <row r="223" spans="2:9" ht="12.75">
      <c r="B223" s="8"/>
      <c r="C223" s="8"/>
      <c r="D223" s="8"/>
      <c r="E223" s="8"/>
      <c r="F223" s="8"/>
      <c r="G223" s="8"/>
      <c r="H223" s="8"/>
      <c r="I223" s="8"/>
    </row>
    <row r="224" spans="1:2" ht="12.75">
      <c r="A224" s="75" t="s">
        <v>185</v>
      </c>
      <c r="B224" s="1" t="s">
        <v>248</v>
      </c>
    </row>
    <row r="225" spans="2:9" ht="15.75" customHeight="1">
      <c r="B225" s="192" t="s">
        <v>8</v>
      </c>
      <c r="C225" s="192"/>
      <c r="D225" s="192"/>
      <c r="E225" s="192"/>
      <c r="F225" s="192"/>
      <c r="G225" s="192"/>
      <c r="H225" s="192"/>
      <c r="I225" s="192"/>
    </row>
    <row r="226" spans="2:9" ht="11.25" customHeight="1">
      <c r="B226" s="31"/>
      <c r="C226" s="31"/>
      <c r="D226" s="31"/>
      <c r="E226" s="31"/>
      <c r="F226" s="31"/>
      <c r="G226" s="31"/>
      <c r="H226" s="31"/>
      <c r="I226" s="31"/>
    </row>
    <row r="228" spans="1:9" ht="12.75">
      <c r="A228" s="20" t="s">
        <v>112</v>
      </c>
      <c r="B228" s="193" t="s">
        <v>122</v>
      </c>
      <c r="C228" s="193"/>
      <c r="D228" s="193"/>
      <c r="E228" s="193"/>
      <c r="F228" s="193"/>
      <c r="G228" s="193"/>
      <c r="H228" s="193"/>
      <c r="I228" s="193"/>
    </row>
    <row r="229" spans="1:9" ht="12.75">
      <c r="A229" s="67"/>
      <c r="B229" s="194"/>
      <c r="C229" s="194"/>
      <c r="D229" s="194"/>
      <c r="E229" s="194"/>
      <c r="F229" s="194"/>
      <c r="G229" s="194"/>
      <c r="H229" s="194"/>
      <c r="I229" s="194"/>
    </row>
    <row r="231" spans="1:2" ht="12.75">
      <c r="A231" s="75" t="s">
        <v>186</v>
      </c>
      <c r="B231" s="1" t="s">
        <v>126</v>
      </c>
    </row>
    <row r="232" spans="1:2" ht="12.75">
      <c r="A232" s="75"/>
      <c r="B232" s="1"/>
    </row>
    <row r="233" spans="1:3" ht="12.75">
      <c r="A233" s="75"/>
      <c r="B233" s="2" t="s">
        <v>191</v>
      </c>
      <c r="C233" s="2" t="s">
        <v>219</v>
      </c>
    </row>
    <row r="234" ht="12.75">
      <c r="A234" s="75"/>
    </row>
    <row r="235" spans="2:9" ht="12.75">
      <c r="B235" s="186" t="s">
        <v>195</v>
      </c>
      <c r="C235" s="186"/>
      <c r="D235" s="186"/>
      <c r="E235" s="186"/>
      <c r="F235" s="186"/>
      <c r="G235" s="186"/>
      <c r="H235" s="186"/>
      <c r="I235" s="186"/>
    </row>
    <row r="236" spans="2:9" ht="12.75">
      <c r="B236" s="186"/>
      <c r="C236" s="186"/>
      <c r="D236" s="186"/>
      <c r="E236" s="186"/>
      <c r="F236" s="186"/>
      <c r="G236" s="186"/>
      <c r="H236" s="186"/>
      <c r="I236" s="186"/>
    </row>
    <row r="237" spans="2:9" ht="12.75">
      <c r="B237" s="31"/>
      <c r="C237" s="31"/>
      <c r="D237" s="31"/>
      <c r="E237" s="31"/>
      <c r="F237" s="31"/>
      <c r="G237" s="31"/>
      <c r="H237" s="31"/>
      <c r="I237" s="31"/>
    </row>
    <row r="238" spans="2:9" ht="12.75">
      <c r="B238" s="186" t="s">
        <v>222</v>
      </c>
      <c r="C238" s="186"/>
      <c r="D238" s="186"/>
      <c r="E238" s="186"/>
      <c r="F238" s="186"/>
      <c r="G238" s="186"/>
      <c r="H238" s="186"/>
      <c r="I238" s="186"/>
    </row>
    <row r="239" spans="2:9" ht="12.75">
      <c r="B239" s="31"/>
      <c r="C239" s="31"/>
      <c r="D239" s="31"/>
      <c r="E239" s="31"/>
      <c r="F239" s="31"/>
      <c r="G239" s="31"/>
      <c r="H239" s="31"/>
      <c r="I239" s="31"/>
    </row>
    <row r="240" spans="2:9" ht="12.75">
      <c r="B240" s="31"/>
      <c r="C240" s="31"/>
      <c r="D240" s="31"/>
      <c r="E240" s="31"/>
      <c r="F240" s="31"/>
      <c r="G240" s="31"/>
      <c r="H240" s="42" t="s">
        <v>259</v>
      </c>
      <c r="I240" s="90" t="s">
        <v>0</v>
      </c>
    </row>
    <row r="241" spans="8:9" ht="12.75">
      <c r="H241" s="5" t="s">
        <v>285</v>
      </c>
      <c r="I241" s="5" t="s">
        <v>285</v>
      </c>
    </row>
    <row r="242" spans="8:9" ht="12.75">
      <c r="H242" s="52" t="s">
        <v>60</v>
      </c>
      <c r="I242" s="52" t="s">
        <v>60</v>
      </c>
    </row>
    <row r="244" spans="2:9" ht="12.75">
      <c r="B244" s="2" t="s">
        <v>260</v>
      </c>
      <c r="H244" s="80">
        <f>'IS'!D42</f>
        <v>3909</v>
      </c>
      <c r="I244" s="11">
        <f>'IS'!G42</f>
        <v>6946</v>
      </c>
    </row>
    <row r="245" spans="8:9" ht="12.75">
      <c r="H245" s="93"/>
      <c r="I245" s="15"/>
    </row>
    <row r="246" spans="2:9" ht="12.75">
      <c r="B246" s="2" t="s">
        <v>217</v>
      </c>
      <c r="H246" s="93">
        <v>82200</v>
      </c>
      <c r="I246" s="15">
        <f>H246</f>
        <v>82200</v>
      </c>
    </row>
    <row r="247" spans="2:9" ht="12.75">
      <c r="B247" s="2" t="s">
        <v>218</v>
      </c>
      <c r="H247" s="93">
        <v>1787</v>
      </c>
      <c r="I247" s="15">
        <v>1568</v>
      </c>
    </row>
    <row r="248" spans="2:9" ht="13.5" thickBot="1">
      <c r="B248" s="2" t="s">
        <v>127</v>
      </c>
      <c r="H248" s="94">
        <f>SUM(H246:H247)</f>
        <v>83987</v>
      </c>
      <c r="I248" s="12">
        <f>SUM(I246:I247)</f>
        <v>83768</v>
      </c>
    </row>
    <row r="249" spans="8:9" ht="12.75">
      <c r="H249" s="13"/>
      <c r="I249" s="13"/>
    </row>
    <row r="250" spans="2:9" ht="13.5" thickBot="1">
      <c r="B250" s="2" t="s">
        <v>62</v>
      </c>
      <c r="H250" s="95">
        <f>H244/H248*100</f>
        <v>4.654291735625751</v>
      </c>
      <c r="I250" s="95">
        <f>I244/I248*100</f>
        <v>8.291949193009264</v>
      </c>
    </row>
    <row r="251" ht="12.75">
      <c r="G251" s="13"/>
    </row>
    <row r="252" spans="2:9" ht="14.25" customHeight="1">
      <c r="B252" s="2" t="s">
        <v>193</v>
      </c>
      <c r="C252" s="2" t="s">
        <v>220</v>
      </c>
      <c r="E252" s="89"/>
      <c r="F252" s="89"/>
      <c r="G252" s="89"/>
      <c r="H252" s="89"/>
      <c r="I252" s="89"/>
    </row>
    <row r="253" spans="5:9" ht="14.25" customHeight="1">
      <c r="E253" s="89"/>
      <c r="F253" s="89"/>
      <c r="G253" s="89"/>
      <c r="H253" s="89"/>
      <c r="I253" s="89"/>
    </row>
    <row r="254" spans="2:9" ht="14.25" customHeight="1">
      <c r="B254" s="186" t="s">
        <v>221</v>
      </c>
      <c r="C254" s="186"/>
      <c r="D254" s="186"/>
      <c r="E254" s="186"/>
      <c r="F254" s="186"/>
      <c r="G254" s="186"/>
      <c r="H254" s="186"/>
      <c r="I254" s="186"/>
    </row>
    <row r="255" spans="2:9" ht="14.25" customHeight="1">
      <c r="B255" s="186"/>
      <c r="C255" s="186"/>
      <c r="D255" s="186"/>
      <c r="E255" s="186"/>
      <c r="F255" s="186"/>
      <c r="G255" s="186"/>
      <c r="H255" s="186"/>
      <c r="I255" s="186"/>
    </row>
    <row r="256" spans="2:9" ht="14.25" customHeight="1">
      <c r="B256" s="31"/>
      <c r="C256" s="31"/>
      <c r="D256" s="31"/>
      <c r="E256" s="31"/>
      <c r="F256" s="31"/>
      <c r="G256" s="31"/>
      <c r="H256" s="31"/>
      <c r="I256" s="31"/>
    </row>
    <row r="257" spans="2:9" ht="26.25" customHeight="1">
      <c r="B257" s="186" t="s">
        <v>223</v>
      </c>
      <c r="C257" s="186"/>
      <c r="D257" s="186"/>
      <c r="E257" s="186"/>
      <c r="F257" s="186"/>
      <c r="G257" s="186"/>
      <c r="H257" s="186"/>
      <c r="I257" s="186"/>
    </row>
    <row r="258" spans="2:9" ht="9.75" customHeight="1">
      <c r="B258" s="31"/>
      <c r="C258" s="31"/>
      <c r="D258" s="31"/>
      <c r="E258" s="31"/>
      <c r="F258" s="31"/>
      <c r="G258" s="31"/>
      <c r="H258" s="31"/>
      <c r="I258" s="31"/>
    </row>
    <row r="259" spans="2:9" ht="13.5" customHeight="1">
      <c r="B259" s="31"/>
      <c r="C259" s="31"/>
      <c r="D259" s="31"/>
      <c r="E259" s="31"/>
      <c r="F259" s="31"/>
      <c r="G259" s="31"/>
      <c r="H259" s="42" t="s">
        <v>259</v>
      </c>
      <c r="I259" s="90" t="s">
        <v>0</v>
      </c>
    </row>
    <row r="260" spans="2:9" ht="12" customHeight="1">
      <c r="B260" s="31"/>
      <c r="C260" s="31"/>
      <c r="D260" s="31"/>
      <c r="E260" s="31"/>
      <c r="F260" s="31"/>
      <c r="G260" s="31"/>
      <c r="H260" s="5" t="s">
        <v>285</v>
      </c>
      <c r="I260" s="5" t="s">
        <v>285</v>
      </c>
    </row>
    <row r="261" spans="8:9" ht="14.25" customHeight="1">
      <c r="H261" s="52" t="s">
        <v>60</v>
      </c>
      <c r="I261" s="52" t="s">
        <v>60</v>
      </c>
    </row>
    <row r="262" ht="14.25" customHeight="1"/>
    <row r="263" spans="2:9" ht="14.25" customHeight="1">
      <c r="B263" s="2" t="s">
        <v>69</v>
      </c>
      <c r="H263" s="80">
        <f>H244</f>
        <v>3909</v>
      </c>
      <c r="I263" s="11">
        <f>I244</f>
        <v>6946</v>
      </c>
    </row>
    <row r="264" spans="8:9" ht="14.25" customHeight="1">
      <c r="H264" s="93"/>
      <c r="I264" s="15"/>
    </row>
    <row r="265" spans="2:9" ht="14.25" customHeight="1">
      <c r="B265" s="2" t="s">
        <v>217</v>
      </c>
      <c r="H265" s="93">
        <v>82200</v>
      </c>
      <c r="I265" s="15">
        <f>H265</f>
        <v>82200</v>
      </c>
    </row>
    <row r="266" spans="2:9" ht="14.25" customHeight="1">
      <c r="B266" s="2" t="s">
        <v>218</v>
      </c>
      <c r="H266" s="93">
        <f>H247</f>
        <v>1787</v>
      </c>
      <c r="I266" s="15">
        <f>I247</f>
        <v>1568</v>
      </c>
    </row>
    <row r="267" spans="2:9" ht="14.25" customHeight="1">
      <c r="B267" s="2" t="s">
        <v>261</v>
      </c>
      <c r="H267" s="170">
        <v>2405</v>
      </c>
      <c r="I267" s="22">
        <v>2530</v>
      </c>
    </row>
    <row r="268" spans="2:9" ht="14.25" customHeight="1" thickBot="1">
      <c r="B268" s="2" t="s">
        <v>127</v>
      </c>
      <c r="H268" s="94">
        <f>SUM(H265:H267)</f>
        <v>86392</v>
      </c>
      <c r="I268" s="12">
        <f>SUM(I265:I267)</f>
        <v>86298</v>
      </c>
    </row>
    <row r="269" spans="8:9" ht="14.25" customHeight="1">
      <c r="H269" s="13"/>
      <c r="I269" s="13"/>
    </row>
    <row r="270" spans="2:9" ht="14.25" customHeight="1" thickBot="1">
      <c r="B270" s="2" t="s">
        <v>62</v>
      </c>
      <c r="H270" s="95">
        <f>H263/H268*100</f>
        <v>4.524724511528845</v>
      </c>
      <c r="I270" s="95">
        <f>I263/I268*100</f>
        <v>8.048853971123316</v>
      </c>
    </row>
    <row r="271" spans="2:9" ht="14.25" customHeight="1">
      <c r="B271" s="84"/>
      <c r="C271" s="89"/>
      <c r="D271" s="89"/>
      <c r="E271" s="89"/>
      <c r="F271" s="89"/>
      <c r="G271" s="89"/>
      <c r="H271" s="89"/>
      <c r="I271" s="89"/>
    </row>
    <row r="272" spans="1:9" ht="12.75">
      <c r="A272" s="20" t="s">
        <v>112</v>
      </c>
      <c r="B272" s="193" t="s">
        <v>122</v>
      </c>
      <c r="C272" s="193"/>
      <c r="D272" s="193"/>
      <c r="E272" s="193"/>
      <c r="F272" s="193"/>
      <c r="G272" s="193"/>
      <c r="H272" s="193"/>
      <c r="I272" s="193"/>
    </row>
    <row r="273" spans="1:9" ht="12.75">
      <c r="A273" s="67"/>
      <c r="B273" s="194"/>
      <c r="C273" s="194"/>
      <c r="D273" s="194"/>
      <c r="E273" s="194"/>
      <c r="F273" s="194"/>
      <c r="G273" s="194"/>
      <c r="H273" s="194"/>
      <c r="I273" s="194"/>
    </row>
    <row r="274" spans="1:9" ht="12.75">
      <c r="A274" s="20"/>
      <c r="B274" s="85"/>
      <c r="C274" s="85"/>
      <c r="D274" s="85"/>
      <c r="E274" s="85"/>
      <c r="F274" s="85"/>
      <c r="G274" s="85"/>
      <c r="H274" s="85"/>
      <c r="I274" s="85"/>
    </row>
    <row r="275" spans="1:9" ht="12.75">
      <c r="A275" s="20"/>
      <c r="B275" s="85"/>
      <c r="C275" s="85"/>
      <c r="D275" s="85"/>
      <c r="E275" s="85"/>
      <c r="F275" s="85"/>
      <c r="G275" s="85"/>
      <c r="H275" s="85"/>
      <c r="I275" s="85"/>
    </row>
    <row r="276" spans="1:2" ht="12.75">
      <c r="A276" s="75" t="s">
        <v>187</v>
      </c>
      <c r="B276" s="1" t="s">
        <v>190</v>
      </c>
    </row>
    <row r="277" spans="2:9" ht="12.75">
      <c r="B277" s="181" t="s">
        <v>128</v>
      </c>
      <c r="C277" s="181"/>
      <c r="D277" s="181"/>
      <c r="E277" s="181"/>
      <c r="F277" s="181"/>
      <c r="G277" s="181"/>
      <c r="H277" s="181"/>
      <c r="I277" s="181"/>
    </row>
    <row r="278" spans="2:9" ht="12.75">
      <c r="B278" s="181"/>
      <c r="C278" s="181"/>
      <c r="D278" s="181"/>
      <c r="E278" s="181"/>
      <c r="F278" s="181"/>
      <c r="G278" s="181"/>
      <c r="H278" s="181"/>
      <c r="I278" s="181"/>
    </row>
    <row r="279" spans="2:9" ht="12.75">
      <c r="B279" s="8"/>
      <c r="C279" s="8"/>
      <c r="D279" s="8"/>
      <c r="E279" s="8"/>
      <c r="F279" s="8"/>
      <c r="G279" s="8"/>
      <c r="H279" s="8"/>
      <c r="I279" s="8"/>
    </row>
    <row r="280" spans="2:9" ht="12.75">
      <c r="B280" s="77" t="s">
        <v>191</v>
      </c>
      <c r="C280" s="45" t="s">
        <v>192</v>
      </c>
      <c r="D280" s="8"/>
      <c r="E280" s="8"/>
      <c r="F280" s="8"/>
      <c r="G280" s="8"/>
      <c r="H280" s="8"/>
      <c r="I280" s="8"/>
    </row>
    <row r="281" spans="2:9" ht="12.75">
      <c r="B281" s="77"/>
      <c r="C281" s="45"/>
      <c r="D281" s="8"/>
      <c r="E281" s="8"/>
      <c r="F281" s="8"/>
      <c r="G281" s="8"/>
      <c r="H281" s="8"/>
      <c r="I281" s="8"/>
    </row>
    <row r="282" spans="2:9" ht="12.75">
      <c r="B282" s="77"/>
      <c r="C282" s="78" t="s">
        <v>9</v>
      </c>
      <c r="D282" s="8"/>
      <c r="E282" s="8"/>
      <c r="F282" s="8"/>
      <c r="G282" s="8"/>
      <c r="H282" s="8"/>
      <c r="I282" s="8"/>
    </row>
    <row r="283" spans="2:9" ht="12.75">
      <c r="B283" s="77"/>
      <c r="C283" s="78"/>
      <c r="D283" s="8"/>
      <c r="E283" s="8"/>
      <c r="F283" s="8"/>
      <c r="G283" s="8"/>
      <c r="H283" s="8"/>
      <c r="I283" s="8"/>
    </row>
    <row r="284" spans="2:3" ht="12.75">
      <c r="B284" s="1" t="s">
        <v>193</v>
      </c>
      <c r="C284" s="45" t="s">
        <v>194</v>
      </c>
    </row>
    <row r="285" spans="2:3" ht="12.75">
      <c r="B285" s="1"/>
      <c r="C285" s="45"/>
    </row>
    <row r="286" spans="2:9" ht="82.5" customHeight="1">
      <c r="B286" s="1"/>
      <c r="C286" s="181" t="s">
        <v>11</v>
      </c>
      <c r="D286" s="196"/>
      <c r="E286" s="196"/>
      <c r="F286" s="196"/>
      <c r="G286" s="196"/>
      <c r="H286" s="196"/>
      <c r="I286" s="196"/>
    </row>
    <row r="287" spans="2:8" ht="12.75" customHeight="1">
      <c r="B287" s="1"/>
      <c r="C287" s="8"/>
      <c r="D287" s="79"/>
      <c r="E287" s="79"/>
      <c r="F287" s="79"/>
      <c r="G287" s="34" t="s">
        <v>196</v>
      </c>
      <c r="H287" s="34" t="s">
        <v>198</v>
      </c>
    </row>
    <row r="288" spans="2:9" ht="12.75" customHeight="1">
      <c r="B288" s="1"/>
      <c r="C288" s="8"/>
      <c r="D288" s="79"/>
      <c r="E288" s="79"/>
      <c r="F288" s="79"/>
      <c r="G288" s="34" t="s">
        <v>197</v>
      </c>
      <c r="H288" s="34" t="s">
        <v>10</v>
      </c>
      <c r="I288" s="34" t="s">
        <v>199</v>
      </c>
    </row>
    <row r="289" spans="2:9" ht="12.75" customHeight="1">
      <c r="B289" s="1"/>
      <c r="C289" s="8"/>
      <c r="D289" s="79"/>
      <c r="E289" s="79"/>
      <c r="F289" s="79"/>
      <c r="G289" s="52" t="s">
        <v>60</v>
      </c>
      <c r="H289" s="52" t="s">
        <v>60</v>
      </c>
      <c r="I289" s="52" t="s">
        <v>60</v>
      </c>
    </row>
    <row r="290" spans="2:9" ht="12.75" customHeight="1">
      <c r="B290" s="1"/>
      <c r="C290" s="8"/>
      <c r="D290" s="79"/>
      <c r="E290" s="79"/>
      <c r="F290" s="79"/>
      <c r="G290" s="52"/>
      <c r="H290" s="52"/>
      <c r="I290" s="52"/>
    </row>
    <row r="291" spans="2:9" ht="12.75" customHeight="1">
      <c r="B291" s="1"/>
      <c r="C291" s="2" t="s">
        <v>202</v>
      </c>
      <c r="D291" s="79"/>
      <c r="E291" s="79"/>
      <c r="F291" s="79"/>
      <c r="G291" s="82">
        <v>7700</v>
      </c>
      <c r="H291" s="113">
        <v>7700</v>
      </c>
      <c r="I291" s="114">
        <f>G291-H291</f>
        <v>0</v>
      </c>
    </row>
    <row r="292" spans="2:9" ht="13.5" customHeight="1">
      <c r="B292" s="1"/>
      <c r="C292" s="2" t="s">
        <v>200</v>
      </c>
      <c r="D292" s="79"/>
      <c r="E292" s="79"/>
      <c r="F292" s="79"/>
      <c r="G292" s="82">
        <v>6793</v>
      </c>
      <c r="H292" s="113">
        <v>6793</v>
      </c>
      <c r="I292" s="114">
        <f>G292-H292</f>
        <v>0</v>
      </c>
    </row>
    <row r="293" spans="2:9" ht="13.5" customHeight="1">
      <c r="B293" s="1"/>
      <c r="C293" s="2" t="s">
        <v>201</v>
      </c>
      <c r="D293" s="79"/>
      <c r="E293" s="79"/>
      <c r="F293" s="79"/>
      <c r="G293" s="82">
        <v>1105</v>
      </c>
      <c r="H293" s="113">
        <v>817</v>
      </c>
      <c r="I293" s="113">
        <f>G293-H293</f>
        <v>288</v>
      </c>
    </row>
    <row r="294" spans="2:9" ht="13.5" customHeight="1">
      <c r="B294" s="1"/>
      <c r="C294" s="2" t="s">
        <v>203</v>
      </c>
      <c r="D294" s="79"/>
      <c r="E294" s="79"/>
      <c r="F294" s="79"/>
      <c r="G294" s="82">
        <v>1500</v>
      </c>
      <c r="H294" s="113">
        <v>1254</v>
      </c>
      <c r="I294" s="113" t="s">
        <v>263</v>
      </c>
    </row>
    <row r="295" spans="2:9" ht="13.5" customHeight="1" thickBot="1">
      <c r="B295" s="1"/>
      <c r="C295" s="8"/>
      <c r="D295" s="79"/>
      <c r="E295" s="79"/>
      <c r="F295" s="79"/>
      <c r="G295" s="83">
        <f>SUM(G291:G294)</f>
        <v>17098</v>
      </c>
      <c r="H295" s="125">
        <f>SUM(H291:H294)</f>
        <v>16564</v>
      </c>
      <c r="I295" s="125">
        <v>534</v>
      </c>
    </row>
    <row r="296" spans="2:9" ht="12" customHeight="1">
      <c r="B296" s="1"/>
      <c r="C296" s="119" t="s">
        <v>147</v>
      </c>
      <c r="D296" s="119" t="s">
        <v>262</v>
      </c>
      <c r="E296" s="79"/>
      <c r="F296" s="79"/>
      <c r="G296" s="82"/>
      <c r="H296" s="82"/>
      <c r="I296" s="82"/>
    </row>
    <row r="297" spans="2:9" ht="12" customHeight="1">
      <c r="B297" s="1"/>
      <c r="C297" s="119"/>
      <c r="D297" s="119"/>
      <c r="E297" s="79"/>
      <c r="F297" s="79"/>
      <c r="G297" s="82"/>
      <c r="H297" s="82"/>
      <c r="I297" s="82"/>
    </row>
    <row r="298" spans="2:9" ht="12.75">
      <c r="B298" s="8"/>
      <c r="C298" s="8"/>
      <c r="D298" s="8"/>
      <c r="E298" s="8"/>
      <c r="F298" s="8"/>
      <c r="G298" s="8"/>
      <c r="H298" s="8"/>
      <c r="I298" s="8"/>
    </row>
    <row r="299" spans="1:2" ht="12.75">
      <c r="A299" s="75" t="s">
        <v>188</v>
      </c>
      <c r="B299" s="1" t="s">
        <v>129</v>
      </c>
    </row>
    <row r="300" spans="2:9" ht="12.75">
      <c r="B300" s="175" t="s">
        <v>294</v>
      </c>
      <c r="C300" s="175"/>
      <c r="D300" s="175"/>
      <c r="E300" s="175"/>
      <c r="F300" s="175"/>
      <c r="G300" s="175"/>
      <c r="H300" s="175"/>
      <c r="I300" s="175"/>
    </row>
    <row r="301" spans="2:9" ht="12.75">
      <c r="B301" s="175"/>
      <c r="C301" s="175"/>
      <c r="D301" s="175"/>
      <c r="E301" s="175"/>
      <c r="F301" s="175"/>
      <c r="G301" s="175"/>
      <c r="H301" s="175"/>
      <c r="I301" s="175"/>
    </row>
    <row r="303" ht="12.75">
      <c r="A303" s="2" t="s">
        <v>205</v>
      </c>
    </row>
    <row r="305" ht="12.75">
      <c r="A305" s="2" t="s">
        <v>206</v>
      </c>
    </row>
    <row r="306" ht="12.75">
      <c r="A306" s="2" t="s">
        <v>207</v>
      </c>
    </row>
    <row r="307" ht="12.75">
      <c r="A307" s="2" t="s">
        <v>208</v>
      </c>
    </row>
    <row r="308" spans="1:4" ht="12.75">
      <c r="A308" s="195" t="s">
        <v>293</v>
      </c>
      <c r="B308" s="195"/>
      <c r="C308" s="195"/>
      <c r="D308" s="195"/>
    </row>
  </sheetData>
  <mergeCells count="51">
    <mergeCell ref="B180:I180"/>
    <mergeCell ref="B128:I130"/>
    <mergeCell ref="B134:I135"/>
    <mergeCell ref="B147:I148"/>
    <mergeCell ref="B151:I154"/>
    <mergeCell ref="B168:I168"/>
    <mergeCell ref="B174:I175"/>
    <mergeCell ref="B165:D165"/>
    <mergeCell ref="B171:I171"/>
    <mergeCell ref="C170:I170"/>
    <mergeCell ref="B15:I21"/>
    <mergeCell ref="B64:I65"/>
    <mergeCell ref="B79:I80"/>
    <mergeCell ref="B84:I84"/>
    <mergeCell ref="B55:I56"/>
    <mergeCell ref="B60:I60"/>
    <mergeCell ref="B69:I70"/>
    <mergeCell ref="B73:I74"/>
    <mergeCell ref="B39:I39"/>
    <mergeCell ref="B23:I23"/>
    <mergeCell ref="B182:I183"/>
    <mergeCell ref="A308:D308"/>
    <mergeCell ref="B277:I278"/>
    <mergeCell ref="C286:I286"/>
    <mergeCell ref="B214:I214"/>
    <mergeCell ref="B218:I221"/>
    <mergeCell ref="B254:I255"/>
    <mergeCell ref="B238:I238"/>
    <mergeCell ref="B300:I301"/>
    <mergeCell ref="B202:I203"/>
    <mergeCell ref="B272:I273"/>
    <mergeCell ref="B235:I236"/>
    <mergeCell ref="B228:I229"/>
    <mergeCell ref="B225:I225"/>
    <mergeCell ref="B257:I257"/>
    <mergeCell ref="B190:D190"/>
    <mergeCell ref="B191:D191"/>
    <mergeCell ref="B194:I198"/>
    <mergeCell ref="B210:I210"/>
    <mergeCell ref="B27:I27"/>
    <mergeCell ref="B31:I31"/>
    <mergeCell ref="B35:I35"/>
    <mergeCell ref="B76:I76"/>
    <mergeCell ref="B156:I156"/>
    <mergeCell ref="B166:D166"/>
    <mergeCell ref="C169:I169"/>
    <mergeCell ref="B85:G85"/>
    <mergeCell ref="B112:I114"/>
    <mergeCell ref="B124:I124"/>
    <mergeCell ref="B118:I120"/>
    <mergeCell ref="B106:I107"/>
  </mergeCells>
  <printOptions/>
  <pageMargins left="0.33" right="0.22" top="0.31" bottom="0.36" header="0.22" footer="0.17"/>
  <pageSetup firstPageNumber="5" useFirstPageNumber="1" horizontalDpi="600" verticalDpi="600" orientation="portrait" paperSize="9" r:id="rId2"/>
  <headerFooter alignWithMargins="0">
    <oddFooter>&amp;R&amp;"Times New Roman,Regular"- &amp;P -</oddFooter>
  </headerFooter>
  <rowBreaks count="7" manualBreakCount="7">
    <brk id="28" max="9" man="1"/>
    <brk id="56" max="9" man="1"/>
    <brk id="107" max="9" man="1"/>
    <brk id="146" max="9" man="1"/>
    <brk id="180" max="8" man="1"/>
    <brk id="227" max="9" man="1"/>
    <brk id="27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0 &amp; M MGT. CONSULTANTS S/B</cp:lastModifiedBy>
  <cp:lastPrinted>2007-05-14T08:51:39Z</cp:lastPrinted>
  <dcterms:created xsi:type="dcterms:W3CDTF">2005-11-02T07:17:39Z</dcterms:created>
  <dcterms:modified xsi:type="dcterms:W3CDTF">2007-05-11T02:00:53Z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